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38" documentId="120_S{2AC9BD13-BADA-5192-A53E-5A8FF88502F6}" xr6:coauthVersionLast="47" xr6:coauthVersionMax="47" xr10:uidLastSave="{52C00973-E157-4EF8-84C7-CCCBD14EC9F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<sst xmlns="http://schemas.openxmlformats.org/spreadsheetml/2006/main" count="180309" uniqueCount="39135">
  <si>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</si>
  <si>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</si>
  <si>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</si>
  <si>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</si>
  <si>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</si>
  <si>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</si>
  <si>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</si>
  <si>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</si>
  <si>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</si>
  <si>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</si>
  <si>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</si>
  <si>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</si>
  <si>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</si>
  <si>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</si>
  <si>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</si>
  <si>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</si>
  <si>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</si>
  <si>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</si>
  <si>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</si>
  <si>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</si>
  <si>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</si>
  <si>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</si>
  <si>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</si>
  <si>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</si>
  <si>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</si>
  <si>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</si>
  <si>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</si>
  <si>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</si>
  <si>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</si>
  <si>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</si>
  <si>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</si>
  <si>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</si>
  <si>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</si>
  <si>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</si>
  <si>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</si>
  <si>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</si>
  <si>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</si>
  <si>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</si>
  <si>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</si>
  <si>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</si>
  <si>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</si>
  <si>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</si>
  <si>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</si>
  <si>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</si>
  <si>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</si>
  <si>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</si>
  <si>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</si>
  <si>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</si>
  <si>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</si>
  <si>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</si>
  <si>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</si>
  <si>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</si>
  <si>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</si>
  <si>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</si>
  <si>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</si>
  <si>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</si>
  <si>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</si>
  <si>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</si>
  <si>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</si>
  <si>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</si>
  <si>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</si>
  <si>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</si>
  <si>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</si>
  <si>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</si>
  <si>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</si>
  <si>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</si>
  <si>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</si>
  <si>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</si>
  <si>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</si>
  <si>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</si>
  <si>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</si>
  <si>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</si>
  <si>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</si>
  <si>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</si>
  <si>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</si>
  <si>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</si>
  <si>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</si>
  <si>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</si>
  <si>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</si>
  <si>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</si>
  <si>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</si>
  <si>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</si>
  <si>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</si>
  <si>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</si>
  <si>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</si>
  <si>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</si>
  <si>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</si>
  <si>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</si>
  <si>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</si>
  <si>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</si>
  <si>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</si>
  <si>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</si>
  <si>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</si>
  <si>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</si>
  <si>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</si>
  <si>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</si>
  <si>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</si>
  <si>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</si>
  <si>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</si>
  <si>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</si>
  <si>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</si>
  <si>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</si>
  <si>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</si>
  <si>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</si>
  <si>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</si>
  <si>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</si>
  <si>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</si>
  <si>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</si>
  <si>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</si>
  <si>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</si>
  <si>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</si>
  <si>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</si>
  <si>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</si>
  <si>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</si>
  <si>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</si>
  <si>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</si>
  <si>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</si>
  <si>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</si>
  <si>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</si>
  <si>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</si>
  <si>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</si>
  <si>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</si>
  <si>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</si>
  <si>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</si>
  <si>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</si>
  <si>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</si>
  <si>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</si>
  <si>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</si>
  <si>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</si>
  <si>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</si>
  <si>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</si>
  <si>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</si>
  <si>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</si>
  <si>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</si>
  <si>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</si>
  <si>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</si>
  <si>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</si>
  <si>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</si>
  <si>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</si>
  <si>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</si>
  <si>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</si>
  <si>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</si>
  <si>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</si>
  <si>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</si>
  <si>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</si>
  <si>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</si>
  <si>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</si>
  <si>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</si>
  <si>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</si>
  <si>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</si>
  <si>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</si>
  <si>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</si>
  <si>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</si>
  <si>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</si>
  <si>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</si>
  <si>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</si>
  <si>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</si>
  <si>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</si>
  <si>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</si>
  <si>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</si>
  <si>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</si>
  <si>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</si>
  <si>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</si>
  <si>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</si>
  <si>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</si>
  <si>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</si>
  <si>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</si>
  <si>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</si>
  <si>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</si>
  <si>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</si>
  <si>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</si>
  <si>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</si>
  <si>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</si>
  <si>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</si>
  <si>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</si>
  <si>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</si>
  <si>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</si>
  <si>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</si>
  <si>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</si>
  <si>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</si>
  <si>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</si>
  <si>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</si>
  <si>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</si>
  <si>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</si>
  <si>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</si>
  <si>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</si>
  <si>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</si>
  <si>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</si>
  <si>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</si>
  <si>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</si>
  <si>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</si>
  <si>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</si>
  <si>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</si>
  <si>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</si>
  <si>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</si>
  <si>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</si>
  <si>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</si>
  <si>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</si>
  <si>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</si>
  <si>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</si>
  <si>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</si>
  <si>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</si>
  <si>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</si>
  <si>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</si>
  <si>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</si>
  <si>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</si>
  <si>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</si>
  <si>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</si>
  <si>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</si>
  <si>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</si>
  <si>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</si>
  <si>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</si>
  <si>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</si>
  <si>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</si>
  <si>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</si>
  <si>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</si>
  <si>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</si>
  <si>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</si>
  <si>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</si>
  <si>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</si>
  <si>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</si>
  <si>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</si>
  <si>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</si>
  <si>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</si>
  <si>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</si>
  <si>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</si>
  <si>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</si>
  <si>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</si>
  <si>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</si>
  <si>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</si>
  <si>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</si>
  <si>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</si>
  <si>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</si>
  <si>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</si>
  <si>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</si>
  <si>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</si>
  <si>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</si>
  <si>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</si>
  <si>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</si>
  <si>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</si>
  <si>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</si>
  <si>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</si>
  <si>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</si>
  <si>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</si>
  <si>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</si>
  <si>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</si>
  <si>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</si>
  <si>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</si>
  <si>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</si>
  <si>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</si>
  <si>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</si>
  <si>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</si>
  <si>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</si>
  <si>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</si>
  <si>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</si>
  <si>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</si>
  <si>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</si>
  <si>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</si>
  <si>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</si>
  <si>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</si>
  <si>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</si>
  <si>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</si>
  <si>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</si>
  <si>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</si>
  <si>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</si>
  <si>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</si>
  <si>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</si>
  <si>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</si>
  <si>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</si>
  <si>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</si>
  <si>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</si>
  <si>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</si>
  <si>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</si>
  <si>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</si>
  <si>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</si>
  <si>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</si>
  <si>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</si>
  <si>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</si>
  <si>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</si>
  <si>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</si>
  <si>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</si>
  <si>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</si>
  <si>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</si>
  <si>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</si>
  <si>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</si>
  <si>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</si>
  <si>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</si>
  <si>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</si>
  <si>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</si>
  <si>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</si>
  <si>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</si>
  <si>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</si>
  <si>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</si>
  <si>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</si>
  <si>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</si>
  <si>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</si>
  <si>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</si>
  <si>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</si>
  <si>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</si>
  <si>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</si>
  <si>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</si>
  <si>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</si>
  <si>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</si>
  <si>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</si>
  <si>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</si>
  <si>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</si>
  <si>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</si>
  <si>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</si>
  <si>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</si>
  <si>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</si>
  <si>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</si>
  <si>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</si>
  <si>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</si>
  <si>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</si>
  <si>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</si>
  <si>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</si>
  <si>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</si>
  <si>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</si>
  <si>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</si>
  <si>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</si>
  <si>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</si>
  <si>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</si>
  <si>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</si>
  <si>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</si>
  <si>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</si>
  <si>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</si>
  <si>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</si>
  <si>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</si>
  <si>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</si>
  <si>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</si>
  <si>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</si>
  <si>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</si>
  <si>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</si>
  <si>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</si>
  <si>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</si>
  <si>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</si>
  <si>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</si>
  <si>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</si>
  <si>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</si>
  <si>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</si>
  <si>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</si>
  <si>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</si>
  <si>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</si>
  <si>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</si>
  <si>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</si>
  <si>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</si>
  <si>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</si>
  <si>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</si>
  <si>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</si>
  <si>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</si>
  <si>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</si>
  <si>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</si>
  <si>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</si>
  <si>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</si>
  <si>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</si>
  <si>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</si>
  <si>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</si>
  <si>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</si>
  <si>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</si>
  <si>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</si>
  <si>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</si>
  <si>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</si>
  <si>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</si>
  <si>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</si>
  <si>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</si>
  <si>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</si>
  <si>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</si>
  <si>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</si>
  <si>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</si>
  <si>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</si>
  <si>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</si>
  <si>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</si>
  <si>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</si>
  <si>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</si>
  <si>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</si>
  <si>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</si>
  <si>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</si>
  <si>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</si>
  <si>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</si>
  <si>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</si>
  <si>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</si>
  <si>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</si>
  <si>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</si>
  <si>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</si>
  <si>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</si>
  <si>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</si>
  <si>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</si>
  <si>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</si>
  <si>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</si>
  <si>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</si>
  <si>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</si>
  <si>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</si>
  <si>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</si>
  <si>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</si>
  <si>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</si>
  <si>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</si>
  <si>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</si>
  <si>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</si>
  <si>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</si>
  <si>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</si>
  <si>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</si>
  <si>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</si>
  <si>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</si>
  <si>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</si>
  <si>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</si>
  <si>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</si>
  <si>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</si>
  <si>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</si>
  <si>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</si>
  <si>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</si>
  <si>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</si>
  <si>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</si>
  <si>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</si>
  <si>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</si>
  <si>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</si>
  <si>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</si>
  <si>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</si>
  <si>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</si>
  <si>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</si>
  <si>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</si>
  <si>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</si>
  <si>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</si>
  <si>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</si>
  <si>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</si>
  <si>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</si>
  <si>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</si>
  <si>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</si>
  <si>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</si>
  <si>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</si>
  <si>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</si>
  <si>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</si>
  <si>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</si>
  <si>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</si>
  <si>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</si>
  <si>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</si>
  <si>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</si>
  <si>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</si>
  <si>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</si>
  <si>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</si>
  <si>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</si>
  <si>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</si>
  <si>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</si>
  <si>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</si>
  <si>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</si>
  <si>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</si>
  <si>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</si>
  <si>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</si>
  <si>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</si>
  <si>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</si>
  <si>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</si>
  <si>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</si>
  <si>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</si>
  <si>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</si>
  <si>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</si>
  <si>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</si>
  <si>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</si>
  <si>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</si>
  <si>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</si>
  <si>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</si>
  <si>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</si>
  <si>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</si>
  <si>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</si>
  <si>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</si>
  <si>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</si>
  <si>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</si>
  <si>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</si>
  <si>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</si>
  <si>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</si>
  <si>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</si>
  <si>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</si>
  <si>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</si>
  <si>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</si>
  <si>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</si>
  <si>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</si>
  <si>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</si>
  <si>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</si>
  <si>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</si>
  <si>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</si>
  <si>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</si>
  <si>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</si>
  <si>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</si>
  <si>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</si>
  <si>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</si>
  <si>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</si>
  <si>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</si>
  <si>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</si>
  <si>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</si>
  <si>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</si>
  <si>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</si>
  <si>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</si>
  <si>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</si>
  <si>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</si>
  <si>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</si>
  <si>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</si>
  <si>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</si>
  <si>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</si>
  <si>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</si>
  <si>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</si>
  <si>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</si>
  <si>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</si>
  <si>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</si>
  <si>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</si>
  <si>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</si>
  <si>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</si>
  <si>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</si>
  <si>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</si>
  <si>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</si>
  <si>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</si>
  <si>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</si>
  <si>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</si>
  <si>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</si>
  <si>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</si>
  <si>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</si>
  <si>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</si>
  <si>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</si>
  <si>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</si>
  <si>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</si>
  <si>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</si>
  <si>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</si>
  <si>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</si>
  <si>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</si>
  <si>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</si>
  <si>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</si>
  <si>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</si>
  <si>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</si>
  <si>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</si>
  <si>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</si>
  <si>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</si>
  <si>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</si>
  <si>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</si>
  <si>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</si>
  <si>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</si>
  <si>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</si>
  <si>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</si>
  <si>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</si>
  <si>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</si>
  <si>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</si>
  <si>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</si>
  <si>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</si>
  <si>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</si>
  <si>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</si>
  <si>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</si>
  <si>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</si>
  <si>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</si>
  <si>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</si>
  <si>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</si>
  <si>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</si>
  <si>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</si>
  <si>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</si>
  <si>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</si>
  <si>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</si>
  <si>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</si>
  <si>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</si>
  <si>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</si>
  <si>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</si>
  <si>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</si>
  <si>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</si>
  <si>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</si>
  <si>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</si>
  <si>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</si>
  <si>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</si>
  <si>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</si>
  <si>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</si>
  <si>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</si>
  <si>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</si>
  <si>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</si>
  <si>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</si>
  <si>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</si>
  <si>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</si>
  <si>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</si>
  <si>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</si>
  <si>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</si>
  <si>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</si>
  <si>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</si>
  <si>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</si>
  <si>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</si>
  <si>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</si>
  <si>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</si>
  <si>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</si>
  <si>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</si>
  <si>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</si>
  <si>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</si>
  <si>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</si>
  <si>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</si>
  <si>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</si>
  <si>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</si>
  <si>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</si>
  <si>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</si>
  <si>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</si>
  <si>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</si>
  <si>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</si>
  <si>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</si>
  <si>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</si>
  <si>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</si>
  <si>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</si>
  <si>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</si>
  <si>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</si>
  <si>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</si>
  <si>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</si>
  <si>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</si>
  <si>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</si>
  <si>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</si>
  <si>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</si>
  <si>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</si>
  <si>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</si>
  <si>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</si>
  <si>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</si>
  <si>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</si>
  <si>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</si>
  <si>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</si>
  <si>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</si>
  <si>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</si>
  <si>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</si>
  <si>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</si>
  <si>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</si>
  <si>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</si>
  <si>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</si>
  <si>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</si>
  <si>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</si>
  <si>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</si>
  <si>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</si>
  <si>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</si>
  <si>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</si>
  <si>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</si>
  <si>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</si>
  <si>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</si>
  <si>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</si>
  <si>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</si>
  <si>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</si>
  <si>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</si>
  <si>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</si>
  <si>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</si>
  <si>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</si>
  <si>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</si>
  <si>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</si>
  <si>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</si>
  <si>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</si>
  <si>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</si>
  <si>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</si>
  <si>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</si>
  <si>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</si>
  <si>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</si>
  <si>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</si>
  <si>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</si>
  <si>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</si>
  <si>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</si>
  <si>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</si>
  <si>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</si>
  <si>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</si>
  <si>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</si>
  <si>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</si>
  <si>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</si>
  <si>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</si>
  <si>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</si>
  <si>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</si>
  <si>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</si>
  <si>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</si>
  <si>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</si>
  <si>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</si>
  <si>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</si>
  <si>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</si>
  <si>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</si>
  <si>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</si>
  <si>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</si>
  <si>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</si>
  <si>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</si>
  <si>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</si>
  <si>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</si>
  <si>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</si>
  <si>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</si>
  <si>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</si>
  <si>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</si>
  <si>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</si>
  <si>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</si>
  <si>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</si>
  <si>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</si>
  <si>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</si>
  <si>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</si>
  <si>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</si>
  <si>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</si>
  <si>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</si>
  <si>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</si>
  <si>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</si>
  <si>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</si>
  <si>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</si>
  <si>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</si>
  <si>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</si>
  <si>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</si>
  <si>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</si>
  <si>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</si>
  <si>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</si>
  <si>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</si>
  <si>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</si>
  <si>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</si>
  <si>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</si>
  <si>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</si>
  <si>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</si>
  <si>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</si>
  <si>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</si>
  <si>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</si>
  <si>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</si>
  <si>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</si>
  <si>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</si>
  <si>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</si>
  <si>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</si>
  <si>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</si>
  <si>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</si>
  <si>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</si>
  <si>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</si>
  <si>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</si>
  <si>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</si>
  <si>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</si>
  <si>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</si>
  <si>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</si>
  <si>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</si>
  <si>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</si>
  <si>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</si>
  <si>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</si>
  <si>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</si>
  <si>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</si>
  <si>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</si>
  <si>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</si>
  <si>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</si>
  <si>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</si>
  <si>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</si>
  <si>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</si>
  <si>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</si>
  <si>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</si>
  <si>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</si>
  <si>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</si>
  <si>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</si>
  <si>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</si>
  <si>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</si>
  <si>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</si>
  <si>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</si>
  <si>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</si>
  <si>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</si>
  <si>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</si>
  <si>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</si>
  <si>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</si>
  <si>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</si>
  <si>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</si>
  <si>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</si>
  <si>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</si>
  <si>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</si>
  <si>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</si>
  <si>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</si>
  <si>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</si>
  <si>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</si>
  <si>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</si>
  <si>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</si>
  <si>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</si>
  <si>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</si>
  <si>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</si>
  <si>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</si>
  <si>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</si>
  <si>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</si>
  <si>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</si>
  <si>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</si>
  <si>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</si>
  <si>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</si>
  <si>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</si>
  <si>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</si>
  <si>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</si>
  <si>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</si>
  <si>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</si>
  <si>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</si>
  <si>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</si>
  <si>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</si>
  <si>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</si>
  <si>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</si>
  <si>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</si>
  <si>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</si>
  <si>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</si>
  <si>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</si>
  <si>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</si>
  <si>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</si>
  <si>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</si>
  <si>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</si>
  <si>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</si>
  <si>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</si>
  <si>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</si>
  <si>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</si>
  <si>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</si>
  <si>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</si>
  <si>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</si>
  <si>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</si>
  <si>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</si>
  <si>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</si>
  <si>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</si>
  <si>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</si>
  <si>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</si>
  <si>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</si>
  <si>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</si>
  <si>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</si>
  <si>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</si>
  <si>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</si>
  <si>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</si>
  <si>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</si>
  <si>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</si>
  <si>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</si>
  <si>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</si>
  <si>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</si>
  <si>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</si>
  <si>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</si>
  <si>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</si>
  <si>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</si>
  <si>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</si>
  <si>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</si>
  <si>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</si>
  <si>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</si>
  <si>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</si>
  <si>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</si>
  <si>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</si>
  <si>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</si>
  <si>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</si>
  <si>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</si>
  <si>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</si>
  <si>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</si>
  <si>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</si>
  <si>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</si>
  <si>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</si>
  <si>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</si>
  <si>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</si>
  <si>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</si>
  <si>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</si>
  <si>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</si>
  <si>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</si>
  <si>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</si>
  <si>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</si>
  <si>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</si>
  <si>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</si>
  <si>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</si>
  <si>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</si>
  <si>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</si>
  <si>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</si>
  <si>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</si>
  <si>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</si>
  <si>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</si>
  <si>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</si>
  <si>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</si>
  <si>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</si>
  <si>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</si>
  <si>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</si>
  <si>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</si>
  <si>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</si>
  <si>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</si>
  <si>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</si>
  <si>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</si>
  <si>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</si>
  <si>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</si>
  <si>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</si>
  <si>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</si>
  <si>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</si>
  <si>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</si>
  <si>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</si>
  <si>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</si>
  <si>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</si>
  <si>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</si>
  <si>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</si>
  <si>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</si>
  <si>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</si>
  <si>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</si>
  <si>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</si>
  <si>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</si>
  <si>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</si>
  <si>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</si>
  <si>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</si>
  <si>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</si>
  <si>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</si>
  <si>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</si>
  <si>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</si>
  <si>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</si>
  <si>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</si>
  <si>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</si>
  <si>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</si>
  <si>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</si>
  <si>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</si>
  <si>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</si>
  <si>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</si>
  <si>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</si>
  <si>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</si>
  <si>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</si>
  <si>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</si>
  <si>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</si>
  <si>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</si>
  <si>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</si>
  <si>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</si>
  <si>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</si>
  <si>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</si>
  <si>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</si>
  <si>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</si>
  <si>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</si>
  <si>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</si>
  <si>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</si>
  <si>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</si>
  <si>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</si>
  <si>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</si>
  <si>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</si>
  <si>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</si>
  <si>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</si>
  <si>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</si>
  <si>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</si>
  <si>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</si>
  <si>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</si>
  <si>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</si>
  <si>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</si>
  <si>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</si>
  <si>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</si>
  <si>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</si>
  <si>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</si>
  <si>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</si>
  <si>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</si>
  <si>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</si>
  <si>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</si>
  <si>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</si>
  <si>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</si>
  <si>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</si>
  <si>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</si>
  <si>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</si>
  <si>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</si>
  <si>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</si>
  <si>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</si>
  <si>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</si>
  <si>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</si>
  <si>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</si>
  <si>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</si>
  <si>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</si>
  <si>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</si>
  <si>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</si>
  <si>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</si>
  <si>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</si>
  <si>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</si>
  <si>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</si>
  <si>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</si>
  <si>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</si>
  <si>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</si>
  <si>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</si>
  <si>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</si>
  <si>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</si>
  <si>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</si>
  <si>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</si>
  <si>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</si>
  <si>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</si>
  <si>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</si>
  <si>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</si>
  <si>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</si>
  <si>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</si>
  <si>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</si>
  <si>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</si>
  <si>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</si>
  <si>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</si>
  <si>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</si>
  <si>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</si>
  <si>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</si>
  <si>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</si>
  <si>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</si>
  <si>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</si>
  <si>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</si>
  <si>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</si>
  <si>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</si>
  <si>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</si>
  <si>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</si>
  <si>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</si>
  <si>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</si>
  <si>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</si>
  <si>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</si>
  <si>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</si>
  <si>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</si>
  <si>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</si>
  <si>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</si>
  <si>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</si>
  <si>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</si>
  <si>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</si>
  <si>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</si>
  <si>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</si>
  <si>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</si>
  <si>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</si>
  <si>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</si>
  <si>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</si>
  <si>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</si>
  <si>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</si>
  <si>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</si>
  <si>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</si>
  <si>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</si>
  <si>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</si>
  <si>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</si>
  <si>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</si>
  <si>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</si>
  <si>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</si>
  <si>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</si>
  <si>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</si>
  <si>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</si>
  <si>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</si>
  <si>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</si>
  <si>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</si>
  <si>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</si>
  <si>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</si>
  <si>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</si>
  <si>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</si>
  <si>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</si>
  <si>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</si>
  <si>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</si>
  <si>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</si>
  <si>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</si>
  <si>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</si>
  <si>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</si>
  <si>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</si>
  <si>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</si>
  <si>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</si>
  <si>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</si>
  <si>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</si>
  <si>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</si>
  <si>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</si>
  <si>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</si>
  <si>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</si>
  <si>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</si>
  <si>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</si>
  <si>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</si>
  <si>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</si>
  <si>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</si>
  <si>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</si>
  <si>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</si>
  <si>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</si>
  <si>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</si>
  <si>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</si>
  <si>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</si>
  <si>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</si>
  <si>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</si>
  <si>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</si>
  <si>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</si>
  <si>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</si>
  <si>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</si>
  <si>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</si>
  <si>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</si>
  <si>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</si>
  <si>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</si>
  <si>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</si>
  <si>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</si>
  <si>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</si>
  <si>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</si>
  <si>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</si>
  <si>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</si>
  <si>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</si>
  <si>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</si>
  <si>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</si>
  <si>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</si>
  <si>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</si>
  <si>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</si>
  <si>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</si>
  <si>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</si>
  <si>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</si>
  <si>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</si>
  <si>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</si>
  <si>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</si>
  <si>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</si>
  <si>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</si>
  <si>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</si>
  <si>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</si>
  <si>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</si>
  <si>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</si>
  <si>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</si>
  <si>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</si>
  <si>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</si>
  <si>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</si>
  <si>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</si>
  <si>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</si>
  <si>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</si>
  <si>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</si>
  <si>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</si>
  <si>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</si>
  <si>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</si>
  <si>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</si>
  <si>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</si>
  <si>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</si>
  <si>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</si>
  <si>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</si>
  <si>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</si>
  <si>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</si>
  <si>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</si>
  <si>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</si>
  <si>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</si>
  <si>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</si>
  <si>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</si>
  <si>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</si>
  <si>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</si>
  <si>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</si>
  <si>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</si>
  <si>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</si>
  <si>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</si>
  <si>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</si>
  <si>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</si>
  <si>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</si>
  <si>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</si>
  <si>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</si>
  <si>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</si>
  <si>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</si>
  <si>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</si>
  <si>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</si>
  <si>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</si>
  <si>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</si>
  <si>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</si>
  <si>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</si>
  <si>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</si>
  <si>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</si>
  <si>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</si>
  <si>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</si>
  <si>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</si>
  <si>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</si>
  <si>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</si>
  <si>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</si>
  <si>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</si>
  <si>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</si>
  <si>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</si>
  <si>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</si>
  <si>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</si>
  <si>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</si>
  <si>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</si>
  <si>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</si>
  <si>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</si>
  <si>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</si>
  <si>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</si>
  <si>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</si>
  <si>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</si>
  <si>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</si>
  <si>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</si>
  <si>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</si>
  <si>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</si>
  <si>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</si>
  <si>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</si>
  <si>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</si>
  <si>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</si>
  <si>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</si>
  <si>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</si>
  <si>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</si>
  <si>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</si>
  <si>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</si>
  <si>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</si>
  <si>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</si>
  <si>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</si>
  <si>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</si>
  <si>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</si>
  <si>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</si>
  <si>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</si>
  <si>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</si>
  <si>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</si>
  <si>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</si>
  <si>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</si>
  <si>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</si>
  <si>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</si>
  <si>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</si>
  <si>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</si>
  <si>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</si>
  <si>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</si>
  <si>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</si>
  <si>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</si>
  <si>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</si>
  <si>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</si>
  <si>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</si>
  <si>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</si>
  <si>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</si>
  <si>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</si>
  <si>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</si>
  <si>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</si>
  <si>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</si>
  <si>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</si>
  <si>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</si>
  <si>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</si>
  <si>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</si>
  <si>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</si>
  <si>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</si>
  <si>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</si>
  <si>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</si>
  <si>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</si>
  <si>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</si>
  <si>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</si>
  <si>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</si>
  <si>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</si>
  <si>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</si>
  <si>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</si>
  <si>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</si>
  <si>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</si>
  <si>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</si>
  <si>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</si>
  <si>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</si>
  <si>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</si>
  <si>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</si>
  <si>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</si>
  <si>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</si>
  <si>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</si>
  <si>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</si>
  <si>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</si>
  <si>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</si>
  <si>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</si>
  <si>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</si>
  <si>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</si>
  <si>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</si>
  <si>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</si>
  <si>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</si>
  <si>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</si>
  <si>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</si>
  <si>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</si>
  <si>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</si>
  <si>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</si>
  <si>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</si>
  <si>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</si>
  <si>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</si>
  <si>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</si>
  <si>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</si>
  <si>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</si>
  <si>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</si>
  <si>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</si>
  <si>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</si>
  <si>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</si>
  <si>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</si>
  <si>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</si>
  <si>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</si>
  <si>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</si>
  <si>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</si>
  <si>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</si>
  <si>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</si>
  <si>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</si>
  <si>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</si>
  <si>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</si>
  <si>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</si>
  <si>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</si>
  <si>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</si>
  <si>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</si>
  <si>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</si>
  <si>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</si>
  <si>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</si>
  <si>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</si>
  <si>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</si>
  <si>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</si>
  <si>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</si>
  <si>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</si>
  <si>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</si>
  <si>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</si>
  <si>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</si>
  <si>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</si>
  <si>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</si>
  <si>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</si>
  <si>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</si>
  <si>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</si>
  <si>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</si>
  <si>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</si>
  <si>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</si>
  <si>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</si>
  <si>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</si>
  <si>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</si>
  <si>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</si>
  <si>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</si>
  <si>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</si>
  <si>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</si>
  <si>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</si>
  <si>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</si>
  <si>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</si>
  <si>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</si>
  <si>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</si>
  <si>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</si>
  <si>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</si>
  <si>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</si>
  <si>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</si>
  <si>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</si>
  <si>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</si>
  <si>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</si>
  <si>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</si>
  <si>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</si>
  <si>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</si>
  <si>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</si>
  <si>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</si>
  <si>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</si>
  <si>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</si>
  <si>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</si>
  <si>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</si>
  <si>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</si>
  <si>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</si>
  <si>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</si>
  <si>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</si>
  <si>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</si>
  <si>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</si>
  <si>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</si>
  <si>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</si>
  <si>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</si>
  <si>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</si>
  <si>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</si>
  <si>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</si>
  <si>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</si>
  <si>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</si>
  <si>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</si>
  <si>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</si>
  <si>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</si>
  <si>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</si>
  <si>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</si>
  <si>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</si>
  <si>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</si>
  <si>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</si>
  <si>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</si>
  <si>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</si>
  <si>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</si>
  <si>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</si>
  <si>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</si>
  <si>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</si>
  <si>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</si>
  <si>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</si>
  <si>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</si>
  <si>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</si>
  <si>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</si>
  <si>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</si>
  <si>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</si>
  <si>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</si>
  <si>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</si>
  <si>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</si>
  <si>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</si>
  <si>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</si>
  <si>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</si>
  <si>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</si>
  <si>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</si>
  <si>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</si>
  <si>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</si>
  <si>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</si>
  <si>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</si>
  <si>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</si>
  <si>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</si>
  <si>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</si>
  <si>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</si>
  <si>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</si>
  <si>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</si>
  <si>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</si>
  <si>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</si>
  <si>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</si>
  <si>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</si>
  <si>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</si>
  <si>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</si>
  <si>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</si>
  <si>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</si>
  <si>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</si>
  <si>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</si>
  <si>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</si>
  <si>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</si>
  <si>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</si>
  <si>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</si>
  <si>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</si>
  <si>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</si>
  <si>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</si>
  <si>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</si>
  <si>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</si>
  <si>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</si>
  <si>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</si>
  <si>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</si>
  <si>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</si>
  <si>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</si>
  <si>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</si>
  <si>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</si>
  <si>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</si>
  <si>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</si>
  <si>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</si>
  <si>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</si>
  <si>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</si>
  <si>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</si>
  <si>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</si>
  <si>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</si>
  <si>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</si>
  <si>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</si>
  <si>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</si>
  <si>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</si>
  <si>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</si>
  <si>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</si>
  <si>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</si>
  <si>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</si>
  <si>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</si>
  <si>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</si>
  <si>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</si>
  <si>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</si>
  <si>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</si>
  <si>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</si>
  <si>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</si>
  <si>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</si>
  <si>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</si>
  <si>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</si>
  <si>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</si>
  <si>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</si>
  <si>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</si>
  <si>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</si>
  <si>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</si>
  <si>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</si>
  <si>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</si>
  <si>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</si>
  <si>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</si>
  <si>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</si>
  <si>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</si>
  <si>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</si>
  <si>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</si>
  <si>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</si>
  <si>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</si>
  <si>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</si>
  <si>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</si>
  <si>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</si>
  <si>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</si>
  <si>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</si>
  <si>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</si>
  <si>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</si>
  <si>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</si>
  <si>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</si>
  <si>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</si>
  <si>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</si>
  <si>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</si>
  <si>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</si>
  <si>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</si>
  <si>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</si>
  <si>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</si>
  <si>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</si>
  <si>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</si>
  <si>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</si>
  <si>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</si>
  <si>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</si>
  <si>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</si>
  <si>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</si>
  <si>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</si>
  <si>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</si>
  <si>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</si>
  <si>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</si>
  <si>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</si>
  <si>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</si>
  <si>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</si>
  <si>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</si>
  <si>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</si>
  <si>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</si>
  <si>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</si>
  <si>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</si>
  <si>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</si>
  <si>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</si>
  <si>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</si>
  <si>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</si>
  <si>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</si>
  <si>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</si>
  <si>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</si>
  <si>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</si>
  <si>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</si>
  <si>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</si>
  <si>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</si>
  <si>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</si>
  <si>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</si>
  <si>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</si>
  <si>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</si>
  <si>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</si>
  <si>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</si>
  <si>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</si>
  <si>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</si>
  <si>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</si>
  <si>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</si>
  <si>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</si>
  <si>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</si>
  <si>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</si>
  <si>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</si>
  <si>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</si>
  <si>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</si>
  <si>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</si>
  <si>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</si>
  <si>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</si>
  <si>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</si>
  <si>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</si>
  <si>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</si>
  <si>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</si>
  <si>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</si>
  <si>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</si>
  <si>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</si>
  <si>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</si>
  <si>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</si>
  <si>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</si>
  <si>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</si>
  <si>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</si>
  <si>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</si>
  <si>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</si>
  <si>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</si>
  <si>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</si>
  <si>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</si>
  <si>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</si>
  <si>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</si>
  <si>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</si>
  <si>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</si>
  <si>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</si>
  <si>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</si>
  <si>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</si>
  <si>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</si>
  <si>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</si>
  <si>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</si>
  <si>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</si>
  <si>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</si>
  <si>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</si>
  <si>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</si>
  <si>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</si>
  <si>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</si>
  <si>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</si>
  <si>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</si>
  <si>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</si>
  <si>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</si>
  <si>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</si>
  <si>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</si>
  <si>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</si>
  <si>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</si>
  <si>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</si>
  <si>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</si>
  <si>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</si>
  <si>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</si>
  <si>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</si>
  <si>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</si>
  <si>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</si>
  <si>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</si>
  <si>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</si>
  <si>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</si>
  <si>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</si>
  <si>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</si>
  <si>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</si>
  <si>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</si>
  <si>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</si>
  <si>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</si>
  <si>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</si>
  <si>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</si>
  <si>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</si>
  <si>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</si>
  <si>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</si>
  <si>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</si>
  <si>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</si>
  <si>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</si>
  <si>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</si>
  <si>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</si>
  <si>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</si>
  <si>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</si>
  <si>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</si>
  <si>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</si>
  <si>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</si>
  <si>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</si>
  <si>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</si>
  <si>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</si>
  <si>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</si>
  <si>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</si>
  <si>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</si>
  <si>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</si>
  <si>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</si>
  <si>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</si>
  <si>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</si>
  <si>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</si>
  <si>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</si>
  <si>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</si>
  <si>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</si>
  <si>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</si>
  <si>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</si>
  <si>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</si>
  <si>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</si>
  <si>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</si>
  <si>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</si>
  <si>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</si>
  <si>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</si>
  <si>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</si>
  <si>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</si>
  <si>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</si>
  <si>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</si>
  <si>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</si>
  <si>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</si>
  <si>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</si>
  <si>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</si>
  <si>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</si>
  <si>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</si>
  <si>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</si>
  <si>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</si>
  <si>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</si>
  <si>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</si>
  <si>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</si>
  <si>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</si>
  <si>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</si>
  <si>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</si>
  <si>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</si>
  <si>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</si>
  <si>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</si>
  <si>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</si>
  <si>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</si>
  <si>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</si>
  <si>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</si>
  <si>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</si>
  <si>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</si>
  <si>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</si>
  <si>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</si>
  <si>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</si>
  <si>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</si>
  <si>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</si>
  <si>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</si>
  <si>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</si>
  <si>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</si>
  <si>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</si>
  <si>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</si>
  <si>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</si>
  <si>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</si>
  <si>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</si>
  <si>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</si>
  <si>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</si>
  <si>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</si>
  <si>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</si>
  <si>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</si>
  <si>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</si>
  <si>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</si>
  <si>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</si>
  <si>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</si>
  <si>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</si>
  <si>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</si>
  <si>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</si>
  <si>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</si>
  <si>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</si>
  <si>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</si>
  <si>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</si>
  <si>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</si>
  <si>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</si>
  <si>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</si>
  <si>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</si>
  <si>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</si>
  <si>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</si>
  <si>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</si>
  <si>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</si>
  <si>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</si>
  <si>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</si>
  <si>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</si>
  <si>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</si>
  <si>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</si>
  <si>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</si>
  <si>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</si>
  <si>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</si>
  <si>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</si>
  <si>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</si>
  <si>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</si>
  <si>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</si>
  <si>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</si>
  <si>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</si>
  <si>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</si>
  <si>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</si>
  <si>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</si>
  <si>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</si>
  <si>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</si>
  <si>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</si>
  <si>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</si>
  <si>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</si>
  <si>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</si>
  <si>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</si>
  <si>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</si>
  <si>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</si>
  <si>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</si>
  <si>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</si>
  <si>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</si>
  <si>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</si>
  <si>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</si>
  <si>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</si>
  <si>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</si>
  <si>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</si>
  <si>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</si>
  <si>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</si>
  <si>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</si>
  <si>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</si>
  <si>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</si>
  <si>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</si>
  <si>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</si>
  <si>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</si>
  <si>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</si>
  <si>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</si>
  <si>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</si>
  <si>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</si>
  <si>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</si>
  <si>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</si>
  <si>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</si>
  <si>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</si>
  <si>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</si>
  <si>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</si>
  <si>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</si>
  <si>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</si>
  <si>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</si>
  <si>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</si>
  <si>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</si>
  <si>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</si>
  <si>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</si>
  <si>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</si>
  <si>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</si>
  <si>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</si>
  <si>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</si>
  <si>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</si>
  <si>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</si>
  <si>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</si>
  <si>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</si>
  <si>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</si>
  <si>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</si>
  <si>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</si>
  <si>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</si>
  <si>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</si>
  <si>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</si>
  <si>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</si>
  <si>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</si>
  <si>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</si>
  <si>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</si>
  <si>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</si>
  <si>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</si>
  <si>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</si>
  <si>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</si>
  <si>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</si>
  <si>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</si>
  <si>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</si>
  <si>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</si>
  <si>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</si>
  <si>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</si>
  <si>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</si>
  <si>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</si>
  <si>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</si>
  <si>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</si>
  <si>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</si>
  <si>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</si>
  <si>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</si>
  <si>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</si>
  <si>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</si>
  <si>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</si>
  <si>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</si>
  <si>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</si>
  <si>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</si>
  <si>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</si>
  <si>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</si>
  <si>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</si>
  <si>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</si>
  <si>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</si>
  <si>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</si>
  <si>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</si>
  <si>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</si>
  <si>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</si>
  <si>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</si>
  <si>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</si>
  <si>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</si>
  <si>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</si>
  <si>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</si>
  <si>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</si>
  <si>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</si>
  <si>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</si>
  <si>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</si>
  <si>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</si>
  <si>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</si>
  <si>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</si>
  <si>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</si>
  <si>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</si>
  <si>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</si>
  <si>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</si>
  <si>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</si>
  <si>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</si>
  <si>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</si>
  <si>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</si>
  <si>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</si>
  <si>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</si>
  <si>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</si>
  <si>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</si>
  <si>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</si>
  <si>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</si>
  <si>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</si>
  <si>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</si>
  <si>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</si>
  <si>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</si>
  <si>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</si>
  <si>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</si>
  <si>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</si>
  <si>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</si>
  <si>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</si>
  <si>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</si>
  <si>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</si>
  <si>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</si>
  <si>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</si>
  <si>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</si>
  <si>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</si>
  <si>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</si>
  <si>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</si>
  <si>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</si>
  <si>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</si>
  <si>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</si>
  <si>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</si>
  <si>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</si>
  <si>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</si>
  <si>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</si>
  <si>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</si>
  <si>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</si>
  <si>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</si>
  <si>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</si>
  <si>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</si>
  <si>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</si>
  <si>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</si>
  <si>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</si>
  <si>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</si>
  <si>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</si>
  <si>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</si>
  <si>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</si>
  <si>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</si>
  <si>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</si>
  <si>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</si>
  <si>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</si>
  <si>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</si>
  <si>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</si>
  <si>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</si>
  <si>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</si>
  <si>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</si>
  <si>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</si>
  <si>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</si>
  <si>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</si>
  <si>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</si>
  <si>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</si>
  <si>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</si>
  <si>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</si>
  <si>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</si>
  <si>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</si>
  <si>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</si>
  <si>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</si>
  <si>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</si>
  <si>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</si>
  <si>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</si>
  <si>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</si>
  <si>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</si>
  <si>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</si>
  <si>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</si>
  <si>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</si>
  <si>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</si>
  <si>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</si>
  <si>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</si>
  <si>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</si>
  <si>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</si>
  <si>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</si>
  <si>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</si>
  <si>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</si>
  <si>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</si>
  <si>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</si>
  <si>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</si>
  <si>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</si>
  <si>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</si>
  <si>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</si>
  <si>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</si>
  <si>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</si>
  <si>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</si>
  <si>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</si>
  <si>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</si>
  <si>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</si>
  <si>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</si>
  <si>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</si>
  <si>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</si>
  <si>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</si>
  <si>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</si>
  <si>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</si>
  <si>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</si>
  <si>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</si>
  <si>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</si>
  <si>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</si>
  <si>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</si>
  <si>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</si>
  <si>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</si>
  <si>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</si>
  <si>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</si>
  <si>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</si>
  <si>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</si>
  <si>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</si>
  <si>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</si>
  <si>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</si>
  <si>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</si>
  <si>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</si>
  <si>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</si>
  <si>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</si>
  <si>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</si>
  <si>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</si>
  <si>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</si>
  <si>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</si>
  <si>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</si>
  <si>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</si>
  <si>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</si>
  <si>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</si>
  <si>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</si>
  <si>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</si>
  <si>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</si>
  <si>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</si>
  <si>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</si>
  <si>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</si>
  <si>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</si>
  <si>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</si>
  <si>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</si>
  <si>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</si>
  <si>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</si>
  <si>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</si>
  <si>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</si>
  <si>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</si>
  <si>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</si>
  <si>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</si>
  <si>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</si>
  <si>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</si>
  <si>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</si>
  <si>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</si>
  <si>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</si>
  <si>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</si>
  <si>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</si>
  <si>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</si>
  <si>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</si>
  <si>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</si>
  <si>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</si>
  <si>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</si>
  <si>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</si>
  <si>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</si>
  <si>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</si>
  <si>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</si>
  <si>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</si>
  <si>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</si>
  <si>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</si>
  <si>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</si>
  <si>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</si>
  <si>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</si>
  <si>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</si>
  <si>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</si>
  <si>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</si>
  <si>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</si>
  <si>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</si>
  <si>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</si>
  <si>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</si>
  <si>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</si>
  <si>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</si>
  <si>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</si>
  <si>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</si>
  <si>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</si>
  <si>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</si>
  <si>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</si>
  <si>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</si>
  <si>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</si>
  <si>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</si>
  <si>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</si>
  <si>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</si>
  <si>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</si>
  <si>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</si>
  <si>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</si>
  <si>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</si>
  <si>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</si>
  <si>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</si>
  <si>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</si>
  <si>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</si>
  <si>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</si>
  <si>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</si>
  <si>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</si>
  <si>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</si>
  <si>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</si>
  <si>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</si>
  <si>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</si>
  <si>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</si>
  <si>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</si>
  <si>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</si>
  <si>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</si>
  <si>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</si>
  <si>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</si>
  <si>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</si>
  <si>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</si>
  <si>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</si>
  <si>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</si>
  <si>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</si>
  <si>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</si>
  <si>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</si>
  <si>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</si>
  <si>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</si>
  <si>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</si>
  <si>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</si>
  <si>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</si>
  <si>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</si>
  <si>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</si>
  <si>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</si>
  <si>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</si>
  <si>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</si>
  <si>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</si>
  <si>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</si>
  <si>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</si>
  <si>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</si>
  <si>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</si>
  <si>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</si>
  <si>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</si>
  <si>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</si>
  <si>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</si>
  <si>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</si>
  <si>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</si>
  <si>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</si>
  <si>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</si>
  <si>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</si>
  <si>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</si>
  <si>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</si>
  <si>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</si>
  <si>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</si>
  <si>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</si>
  <si>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</si>
  <si>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</si>
  <si>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</si>
  <si>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</si>
  <si>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</si>
  <si>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</si>
  <si>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</si>
  <si>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</si>
  <si>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</si>
  <si>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</si>
  <si>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</si>
  <si>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</si>
  <si>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</si>
  <si>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</si>
  <si>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</si>
  <si>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</si>
  <si>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</si>
  <si>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</si>
  <si>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</si>
  <si>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</si>
  <si>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</si>
  <si>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</si>
  <si>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</si>
  <si>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</si>
  <si>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</si>
  <si>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</si>
  <si>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</si>
  <si>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</si>
  <si>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</si>
  <si>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</si>
  <si>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</si>
  <si>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</si>
  <si>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</si>
  <si>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</si>
  <si>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</si>
  <si>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</si>
  <si>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</si>
  <si>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</si>
  <si>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</si>
  <si>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</si>
  <si>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</si>
  <si>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</si>
  <si>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</si>
  <si>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</si>
  <si>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</si>
  <si>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</si>
  <si>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</si>
  <si>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</si>
  <si>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</si>
  <si>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</si>
  <si>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</si>
  <si>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</si>
  <si>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</si>
  <si>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</si>
  <si>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</si>
  <si>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</si>
  <si>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</si>
  <si>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</si>
  <si>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</si>
  <si>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</si>
  <si>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</si>
  <si>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</si>
  <si>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</si>
  <si>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</si>
  <si>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</si>
  <si>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</si>
  <si>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</si>
  <si>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</si>
  <si>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</si>
  <si>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</si>
  <si>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</si>
  <si>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</si>
  <si>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</si>
  <si>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</si>
  <si>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</si>
  <si>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</si>
  <si>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</si>
  <si>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</si>
  <si>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</si>
  <si>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</si>
  <si>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</si>
  <si>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</si>
  <si>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</si>
  <si>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</si>
  <si>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</si>
  <si>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</si>
  <si>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</si>
  <si>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</si>
  <si>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</si>
  <si>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</si>
  <si>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</si>
  <si>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</si>
  <si>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</si>
  <si>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</si>
  <si>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</si>
  <si>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</si>
  <si>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</si>
  <si>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</si>
  <si>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</si>
  <si>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</si>
  <si>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</si>
  <si>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</si>
  <si>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</si>
  <si>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</si>
  <si>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</si>
  <si>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</si>
  <si>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</si>
  <si>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</si>
  <si>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</si>
  <si>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</si>
  <si>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</si>
  <si>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</si>
  <si>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</si>
  <si>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</si>
  <si>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</si>
  <si>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</si>
  <si>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</si>
  <si>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</si>
  <si>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</si>
  <si>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</si>
  <si>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</si>
  <si>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</si>
  <si>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</si>
  <si>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</si>
  <si>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</si>
  <si>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</si>
  <si>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</si>
  <si>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</si>
  <si>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</si>
  <si>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</si>
  <si>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</si>
  <si>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</si>
  <si>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</si>
  <si>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</si>
  <si>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</si>
  <si>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</si>
  <si>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</si>
  <si>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</si>
  <si>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</si>
  <si>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</si>
  <si>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</si>
  <si>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</si>
  <si>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</si>
  <si>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</si>
  <si>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</si>
  <si>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</si>
  <si>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</si>
  <si>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</si>
  <si>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</si>
  <si>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</si>
  <si>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</si>
  <si>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</si>
  <si>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</si>
  <si>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</si>
  <si>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</si>
  <si>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</si>
  <si>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</si>
  <si>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</si>
  <si>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</si>
  <si>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</si>
  <si>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</si>
  <si>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</si>
  <si>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</si>
  <si>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</si>
  <si>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</si>
  <si>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</si>
  <si>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</si>
  <si>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</si>
  <si>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</si>
  <si>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</si>
  <si>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</si>
  <si>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</si>
  <si>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</si>
  <si>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</si>
  <si>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</si>
  <si>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</si>
  <si>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</si>
  <si>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</si>
  <si>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</si>
  <si>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</si>
  <si>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</si>
  <si>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</si>
  <si>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</si>
  <si>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</si>
  <si>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</si>
  <si>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</si>
  <si>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</si>
  <si>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</si>
  <si>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</si>
  <si>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</si>
  <si>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</si>
  <si>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</si>
  <si>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</si>
  <si>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</si>
  <si>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</si>
  <si>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</si>
  <si>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</si>
  <si>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</si>
  <si>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</si>
  <si>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</si>
  <si>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</si>
  <si>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</si>
  <si>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</si>
  <si>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</si>
  <si>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</si>
  <si>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</si>
  <si>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</si>
  <si>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</si>
  <si>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</si>
  <si>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</si>
  <si>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</si>
  <si>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</si>
  <si>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</si>
  <si>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</si>
  <si>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</si>
  <si>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</si>
  <si>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</si>
  <si>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</si>
  <si>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</si>
  <si>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</si>
  <si>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</si>
  <si>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</si>
  <si>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</si>
  <si>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</si>
  <si>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</si>
  <si>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</si>
  <si>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</si>
  <si>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</si>
  <si>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</si>
  <si>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</si>
  <si>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</si>
  <si>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</si>
  <si>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</si>
  <si>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</si>
  <si>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</si>
  <si>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</si>
  <si>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</si>
  <si>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</si>
  <si>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</si>
  <si>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</si>
  <si>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</si>
  <si>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</si>
  <si>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</si>
  <si>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</si>
  <si>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</si>
  <si>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</si>
  <si>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</si>
  <si>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</si>
  <si>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</si>
  <si>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</si>
  <si>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</si>
  <si>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</si>
  <si>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</si>
  <si>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</si>
  <si>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</si>
  <si>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</si>
  <si>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</si>
  <si>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</si>
  <si>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</si>
  <si>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</si>
  <si>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</si>
  <si>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</si>
  <si>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</si>
  <si>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</si>
  <si>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</si>
  <si>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</si>
  <si>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</si>
  <si>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</si>
  <si>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</si>
  <si>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</si>
  <si>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</si>
  <si>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</si>
  <si>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</si>
  <si>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</si>
  <si>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</si>
  <si>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</si>
  <si>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</si>
  <si>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</si>
  <si>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</si>
  <si>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</si>
  <si>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</si>
  <si>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</si>
  <si>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</si>
  <si>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</si>
  <si>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</si>
  <si>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</si>
  <si>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</si>
  <si>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</si>
  <si>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</si>
  <si>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</si>
  <si>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</si>
  <si>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</si>
  <si>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</si>
  <si>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</si>
  <si>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</si>
  <si>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</si>
  <si>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</si>
  <si>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</si>
  <si>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</si>
  <si>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</si>
  <si>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</si>
  <si>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</si>
  <si>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</si>
  <si>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</si>
  <si>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</si>
  <si>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</si>
  <si>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</si>
  <si>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</si>
  <si>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</si>
  <si>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</si>
  <si>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</si>
  <si>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</si>
  <si>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</si>
  <si>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</si>
  <si>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</si>
  <si>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</si>
  <si>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</si>
  <si>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</si>
  <si>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</si>
  <si>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</si>
  <si>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</si>
  <si>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</si>
  <si>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</si>
  <si>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</si>
  <si>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</si>
  <si>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</si>
  <si>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</si>
  <si>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</si>
  <si>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</si>
  <si>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</si>
  <si>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</si>
  <si>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</si>
  <si>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</si>
  <si>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</si>
  <si>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</si>
  <si>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</si>
  <si>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</si>
  <si>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</si>
  <si>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</si>
  <si>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</si>
  <si>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</si>
  <si>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</si>
  <si>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</si>
  <si>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</si>
  <si>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</si>
  <si>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</si>
  <si>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</si>
  <si>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</si>
  <si>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</si>
  <si>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</si>
  <si>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</si>
  <si>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</si>
  <si>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</si>
  <si>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</si>
  <si>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</si>
  <si>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</si>
  <si>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</si>
  <si>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</si>
  <si>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</si>
  <si>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</si>
  <si>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</si>
  <si>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</si>
  <si>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</si>
  <si>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</si>
  <si>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</si>
  <si>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</si>
  <si>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</si>
  <si>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</si>
  <si>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</si>
  <si>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</si>
  <si>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</si>
  <si>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</si>
  <si>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</si>
  <si>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</si>
  <si>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</si>
  <si>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</si>
  <si>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</si>
  <si>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</si>
  <si>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</si>
  <si>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</si>
  <si>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</si>
  <si>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</si>
  <si>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</si>
  <si>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</si>
  <si>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</si>
  <si>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</si>
  <si>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</si>
  <si>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</si>
  <si>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</si>
  <si>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</si>
  <si>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</si>
  <si>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</si>
  <si>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</si>
  <si>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</si>
  <si>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</si>
  <si>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</si>
  <si>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</si>
  <si>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</si>
  <si>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</si>
  <si>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</si>
  <si>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</si>
  <si>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</si>
  <si>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</si>
  <si>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</si>
  <si>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</si>
  <si>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</si>
  <si>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</si>
  <si>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</si>
  <si>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</si>
  <si>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</si>
  <si>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</si>
  <si>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</si>
  <si>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</si>
  <si>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</si>
  <si>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</si>
  <si>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</si>
  <si>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</si>
  <si>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</si>
  <si>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</si>
  <si>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</si>
  <si>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</si>
  <si>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</si>
  <si>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</si>
  <si>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</si>
  <si>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</si>
  <si>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</si>
  <si>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</si>
  <si>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</si>
  <si>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</si>
  <si>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</si>
  <si>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</si>
  <si>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</si>
  <si>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</si>
  <si>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</si>
  <si>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</si>
  <si>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</si>
  <si>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</si>
  <si>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</si>
  <si>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</si>
  <si>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</si>
  <si>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</si>
  <si>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</si>
  <si>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</si>
  <si>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</si>
  <si>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</si>
  <si>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</si>
  <si>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</si>
  <si>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</si>
  <si>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</si>
  <si>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</si>
  <si>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</si>
  <si>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</si>
  <si>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</si>
  <si>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</si>
  <si>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</si>
  <si>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</si>
  <si>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</si>
  <si>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</si>
  <si>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</si>
  <si>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</si>
  <si>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</si>
  <si>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</si>
  <si>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</si>
  <si>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</si>
  <si>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</si>
  <si>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</si>
  <si>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</si>
  <si>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</si>
  <si>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</si>
  <si>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</si>
  <si>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</si>
  <si>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</si>
  <si>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</si>
  <si>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</si>
  <si>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</si>
  <si>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</si>
  <si>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</si>
  <si>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</si>
  <si>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</si>
  <si>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</si>
  <si>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</si>
  <si>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</si>
  <si>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</si>
  <si>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</si>
  <si>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</si>
  <si>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</si>
  <si>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</si>
  <si>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</si>
  <si>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</si>
  <si>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</si>
  <si>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</si>
  <si>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</si>
  <si>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</si>
  <si>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</si>
  <si>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</si>
  <si>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</si>
  <si>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</si>
  <si>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</si>
  <si>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</si>
  <si>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</si>
  <si>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</si>
  <si>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</si>
  <si>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</si>
  <si>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</si>
  <si>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</si>
  <si>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</si>
  <si>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</si>
  <si>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</si>
  <si>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</si>
  <si>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</si>
  <si>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</si>
  <si>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</si>
  <si>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</si>
  <si>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</si>
  <si>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</si>
  <si>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</si>
  <si>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</si>
  <si>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</si>
  <si>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</si>
  <si>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</si>
  <si>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</si>
  <si>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</si>
  <si>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</si>
  <si>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</si>
  <si>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</si>
  <si>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</si>
  <si>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</si>
  <si>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</si>
  <si>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</si>
  <si>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</si>
  <si>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</si>
  <si>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</si>
  <si>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</si>
  <si>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</si>
  <si>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</si>
  <si>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</si>
  <si>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</si>
  <si>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</si>
  <si>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</si>
  <si>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</si>
  <si>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</si>
  <si>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</si>
  <si>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</si>
  <si>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</si>
  <si>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</si>
  <si>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</si>
  <si>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</si>
  <si>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</si>
  <si>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</si>
  <si>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</si>
  <si>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</si>
  <si>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</si>
  <si>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</si>
  <si>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</si>
  <si>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</si>
  <si>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</si>
  <si>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</si>
  <si>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</si>
  <si>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</si>
  <si>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</si>
  <si>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</si>
  <si>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</si>
  <si>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</si>
  <si>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</si>
  <si>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</si>
  <si>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</si>
  <si>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</si>
  <si>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</si>
  <si>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</si>
  <si>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</si>
  <si>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</si>
  <si>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</si>
  <si>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</si>
  <si>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</si>
  <si>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</si>
  <si>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</si>
  <si>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</si>
  <si>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</si>
  <si>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</si>
  <si>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</si>
  <si>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</si>
  <si>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</si>
  <si>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</si>
  <si>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</si>
  <si>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</si>
  <si>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</si>
  <si>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</si>
  <si>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</si>
  <si>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</si>
  <si>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</si>
  <si>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</si>
  <si>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</si>
  <si>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</si>
  <si>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</si>
  <si>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</si>
  <si>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</si>
  <si>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</si>
  <si>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</si>
  <si>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</si>
  <si>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</si>
  <si>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</si>
  <si>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</si>
  <si>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</si>
  <si>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</si>
  <si>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</si>
  <si>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</si>
  <si>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</si>
  <si>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</si>
  <si>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</si>
  <si>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</si>
  <si>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</si>
  <si>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</si>
  <si>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</si>
  <si>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</si>
  <si>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</si>
  <si>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</si>
  <si>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</si>
  <si>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</si>
  <si>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</si>
  <si>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</si>
  <si>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</si>
  <si>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</si>
  <si>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</si>
  <si>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</si>
  <si>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</si>
  <si>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</si>
  <si>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</si>
  <si>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</si>
  <si>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</si>
  <si>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</si>
  <si>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</si>
  <si>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</si>
  <si>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</si>
  <si>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</si>
  <si>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</si>
  <si>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</si>
  <si>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</si>
  <si>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</si>
  <si>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</si>
  <si>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</si>
  <si>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</si>
  <si>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</si>
  <si>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</si>
  <si>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</si>
  <si>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</si>
  <si>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</si>
  <si>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</si>
  <si>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</si>
  <si>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</si>
  <si>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</si>
  <si>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</si>
  <si>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</si>
  <si>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</si>
  <si>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</si>
  <si>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</si>
  <si>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</si>
  <si>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</si>
  <si>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</si>
  <si>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</si>
  <si>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</si>
  <si>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</si>
  <si>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</si>
  <si>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</si>
  <si>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</si>
  <si>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</si>
  <si>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</si>
  <si>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</si>
  <si>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</si>
  <si>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</si>
  <si>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</si>
  <si>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</si>
  <si>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</si>
  <si>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</si>
  <si>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</si>
  <si>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</si>
  <si>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</si>
  <si>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</si>
  <si>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</si>
  <si>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</si>
  <si>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</si>
  <si>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</si>
  <si>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</si>
  <si>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</si>
  <si>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</si>
  <si>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</si>
  <si>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</si>
  <si>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</si>
  <si>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</si>
  <si>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</si>
  <si>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</si>
  <si>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</si>
  <si>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</si>
  <si>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</si>
  <si>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</si>
  <si>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</si>
  <si>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</si>
  <si>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</si>
  <si>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</si>
  <si>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</si>
  <si>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</si>
  <si>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</si>
  <si>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</si>
  <si>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</si>
  <si>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</si>
  <si>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</si>
  <si>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</si>
  <si>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</si>
  <si>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</si>
  <si>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</si>
  <si>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</si>
  <si>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</si>
  <si>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</si>
  <si>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</si>
  <si>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</si>
  <si>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</si>
  <si>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</si>
  <si>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</si>
  <si>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</si>
  <si>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</si>
  <si>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</si>
  <si>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</si>
  <si>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</si>
  <si>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</si>
  <si>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</si>
  <si>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</si>
  <si>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</si>
  <si>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</si>
  <si>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</si>
  <si>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</si>
  <si>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</si>
  <si>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</si>
  <si>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</si>
  <si>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</si>
  <si>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</si>
  <si>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</si>
  <si>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</si>
  <si>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</si>
  <si>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</si>
  <si>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</si>
  <si>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</si>
  <si>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</si>
  <si>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</si>
  <si>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</si>
  <si>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</si>
  <si>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</si>
  <si>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</si>
  <si>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</si>
  <si>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</si>
  <si>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</si>
  <si>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</si>
  <si>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</si>
  <si>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</si>
  <si>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</si>
  <si>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</si>
  <si>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</si>
  <si>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</si>
  <si>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</si>
  <si>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</si>
  <si>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</si>
  <si>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</si>
  <si>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</si>
  <si>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</si>
  <si>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</si>
  <si>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</si>
  <si>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</si>
  <si>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</si>
  <si>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</si>
  <si>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</si>
  <si>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</si>
  <si>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</si>
  <si>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</si>
  <si>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</si>
  <si>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</si>
  <si>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</si>
  <si>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</si>
  <si>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</si>
  <si>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</si>
  <si>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</si>
  <si>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</si>
  <si>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</si>
  <si>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</si>
  <si>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</si>
  <si>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</si>
  <si>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</si>
  <si>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</si>
  <si>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</si>
  <si>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</si>
  <si>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</si>
  <si>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</si>
  <si>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</si>
  <si>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</si>
  <si>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</si>
  <si>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</si>
  <si>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</si>
  <si>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</si>
  <si>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</si>
  <si>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</si>
  <si>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</si>
  <si>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</si>
  <si>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</si>
  <si>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</si>
  <si>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</si>
  <si>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</si>
  <si>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</si>
  <si>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</si>
  <si>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</si>
  <si>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</si>
  <si>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</si>
  <si>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</si>
  <si>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</si>
  <si>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</si>
  <si>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</si>
  <si>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</si>
  <si>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</si>
  <si>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</si>
  <si>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</si>
  <si>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</si>
  <si>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</si>
  <si>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</si>
  <si>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</si>
  <si>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</si>
  <si>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</si>
  <si>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</si>
  <si>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</si>
  <si>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</si>
  <si>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</si>
  <si>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</si>
  <si>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</si>
  <si>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</si>
  <si>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</si>
  <si>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</si>
  <si>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</si>
  <si>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</si>
  <si>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</si>
  <si>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</si>
  <si>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</si>
  <si>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</si>
  <si>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</si>
  <si>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</si>
  <si>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</si>
  <si>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</si>
  <si>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</si>
  <si>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</si>
  <si>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</si>
  <si>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</si>
  <si>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</si>
  <si>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</si>
  <si>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</si>
  <si>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</si>
  <si>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</si>
  <si>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</si>
  <si>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</si>
  <si>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</si>
  <si>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</si>
  <si>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</si>
  <si>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</si>
  <si>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</si>
  <si>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</si>
  <si>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</si>
  <si>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</si>
  <si>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</si>
  <si>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</si>
  <si>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</si>
  <si>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</si>
  <si>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</si>
  <si>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</si>
  <si>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</si>
  <si>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</si>
  <si>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</si>
  <si>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</si>
  <si>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</si>
  <si>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</si>
  <si>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</si>
  <si>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</si>
  <si>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</si>
  <si>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</si>
  <si>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</si>
  <si>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</si>
  <si>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</si>
  <si>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</si>
  <si>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</si>
  <si>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</si>
  <si>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</si>
  <si>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</si>
  <si>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</si>
  <si>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</si>
  <si>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</si>
  <si>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</si>
  <si>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</si>
  <si>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</si>
  <si>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</si>
  <si>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</si>
  <si>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</si>
  <si>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</si>
  <si>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</si>
  <si>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</si>
  <si>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</si>
  <si>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</si>
  <si>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</si>
  <si>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</si>
  <si>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</si>
  <si>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</si>
  <si>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</si>
  <si>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</si>
  <si>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</si>
  <si>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</si>
  <si>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</si>
  <si>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</si>
  <si>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</si>
  <si>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</si>
  <si>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</si>
  <si>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</si>
  <si>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</si>
  <si>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</si>
  <si>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</si>
  <si>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</si>
  <si>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</si>
  <si>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</si>
  <si>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</si>
  <si>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</si>
  <si>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</si>
  <si>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</si>
  <si>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</si>
  <si>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</si>
  <si>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</si>
  <si>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</si>
  <si>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</si>
  <si>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</si>
  <si>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</si>
  <si>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</si>
  <si>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</si>
  <si>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</si>
  <si>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</si>
  <si>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</si>
  <si>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</si>
  <si>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</si>
  <si>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</si>
  <si>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</si>
  <si>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</si>
  <si>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</si>
  <si>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</si>
  <si>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</si>
  <si>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</si>
  <si>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</si>
  <si>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</si>
  <si>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</si>
  <si>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</si>
  <si>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</si>
  <si>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</si>
  <si>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</si>
  <si>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</si>
  <si>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</si>
  <si>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</si>
  <si>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</si>
  <si>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</si>
  <si>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</si>
  <si>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</si>
  <si>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</si>
  <si>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</si>
  <si>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</si>
  <si>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</si>
  <si>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</si>
  <si>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</si>
  <si>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</si>
  <si>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</si>
  <si>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</si>
  <si>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</si>
  <si>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</si>
  <si>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</si>
  <si>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</si>
  <si>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</si>
  <si>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</si>
  <si>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</si>
  <si>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</si>
  <si>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</si>
  <si>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</si>
  <si>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</si>
  <si>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</si>
  <si>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</si>
  <si>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</si>
  <si>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</si>
  <si>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</si>
  <si>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</si>
  <si>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</si>
  <si>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</si>
  <si>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</si>
  <si>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</si>
  <si>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</si>
  <si>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</si>
  <si>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</si>
  <si>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</si>
  <si>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</si>
  <si>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</si>
  <si>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</si>
  <si>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</si>
  <si>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</si>
  <si>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</si>
  <si>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</si>
  <si>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</si>
  <si>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</si>
  <si>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</si>
  <si>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</si>
  <si>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</si>
  <si>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</si>
  <si>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</si>
  <si>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</si>
  <si>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</si>
  <si>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</si>
  <si>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</si>
  <si>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</si>
  <si>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</si>
  <si>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</si>
  <si>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</si>
  <si>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</si>
  <si>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</si>
  <si>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</si>
  <si>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</si>
  <si>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</si>
  <si>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</si>
  <si>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</si>
  <si>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</si>
  <si>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</si>
  <si>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</si>
  <si>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</si>
  <si>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</si>
  <si>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</si>
  <si>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</si>
  <si>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</si>
  <si>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</si>
  <si>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</si>
  <si>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</si>
  <si>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</si>
  <si>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</si>
  <si>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</si>
  <si>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</si>
  <si>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</si>
  <si>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</si>
  <si>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</si>
  <si>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</si>
  <si>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</si>
  <si>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</si>
  <si>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</si>
  <si>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</si>
  <si>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</si>
  <si>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</si>
  <si>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</si>
  <si>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</si>
  <si>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</si>
  <si>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</si>
  <si>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</si>
  <si>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</si>
  <si>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</si>
  <si>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</si>
  <si>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</si>
  <si>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</si>
  <si>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</si>
  <si>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</si>
  <si>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</si>
  <si>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</si>
  <si>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</si>
  <si>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</si>
  <si>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</si>
  <si>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</si>
  <si>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</si>
  <si>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</si>
  <si>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</si>
  <si>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</si>
  <si>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</si>
  <si>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</si>
  <si>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</si>
  <si>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</si>
  <si>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</si>
  <si>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</si>
  <si>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</si>
  <si>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</si>
  <si>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</si>
  <si>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</si>
  <si>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</si>
  <si>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</si>
  <si>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</si>
  <si>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</si>
  <si>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</si>
  <si>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</si>
  <si>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</si>
  <si>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</si>
  <si>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</si>
  <si>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</si>
  <si>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</si>
  <si>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</si>
  <si>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</si>
  <si>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</si>
  <si>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</si>
  <si>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</si>
  <si>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</si>
  <si>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</si>
  <si>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</si>
  <si>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</si>
  <si>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</si>
  <si>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</si>
  <si>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</si>
  <si>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</si>
  <si>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</si>
  <si>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</si>
  <si>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</si>
  <si>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</si>
  <si>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</si>
  <si>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</si>
  <si>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</si>
  <si>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</si>
  <si>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</si>
  <si>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</si>
  <si>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</si>
  <si>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</si>
  <si>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</si>
  <si>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</si>
  <si>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</si>
  <si>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</si>
  <si>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</si>
  <si>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</si>
  <si>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</si>
  <si>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</si>
  <si>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</si>
  <si>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</si>
  <si>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</si>
  <si>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</si>
  <si>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</si>
  <si>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</si>
  <si>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</si>
  <si>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</si>
  <si>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</si>
  <si>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</si>
  <si>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</si>
  <si>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</si>
  <si>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</si>
  <si>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</si>
  <si>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</si>
  <si>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</si>
  <si>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</si>
  <si>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</si>
  <si>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</si>
  <si>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</si>
  <si>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</si>
  <si>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</si>
  <si>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</si>
  <si>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</si>
  <si>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</si>
  <si>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</si>
  <si>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</si>
  <si>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</si>
  <si>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</si>
  <si>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</si>
  <si>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</si>
  <si>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</si>
  <si>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</si>
  <si>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</si>
  <si>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</si>
  <si>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</si>
  <si>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</si>
  <si>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</si>
  <si>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</si>
  <si>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</si>
  <si>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</si>
  <si>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</si>
  <si>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</si>
  <si>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</si>
  <si>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</si>
  <si>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</si>
  <si>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</si>
  <si>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</si>
  <si>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</si>
  <si>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</si>
  <si>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</si>
  <si>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</si>
  <si>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</si>
  <si>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</si>
  <si>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</si>
  <si>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</si>
  <si>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</si>
  <si>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</si>
  <si>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</si>
  <si>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</si>
  <si>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</si>
  <si>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</si>
  <si>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</si>
  <si>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</si>
  <si>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</si>
  <si>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</si>
  <si>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</si>
  <si>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</si>
  <si>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</si>
  <si>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</si>
  <si>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</si>
  <si>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</si>
  <si>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</si>
  <si>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</si>
  <si>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</si>
  <si>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</si>
  <si>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</si>
  <si>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</si>
  <si>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</si>
  <si>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</si>
  <si>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</si>
  <si>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</si>
  <si>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</si>
  <si>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</si>
  <si>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</si>
  <si>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</si>
  <si>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</si>
  <si>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</si>
  <si>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</si>
  <si>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</si>
  <si>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</si>
  <si>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</si>
  <si>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</si>
  <si>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</si>
  <si>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</si>
  <si>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</si>
  <si>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</si>
  <si>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</si>
  <si>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</si>
  <si>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</si>
  <si>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</si>
  <si>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</si>
  <si>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</si>
  <si>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</si>
  <si>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</si>
  <si>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</si>
  <si>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</si>
  <si>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</si>
  <si>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</si>
  <si>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</si>
  <si>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</si>
  <si>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</si>
  <si>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</si>
  <si>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</si>
  <si>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</si>
  <si>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</si>
  <si>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</si>
  <si>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</si>
  <si>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</si>
  <si>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</si>
  <si>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</si>
  <si>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</si>
  <si>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</si>
  <si>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</si>
  <si>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</si>
  <si>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</si>
  <si>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</si>
  <si>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</si>
  <si>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</si>
  <si>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</si>
  <si>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</si>
  <si>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</si>
  <si>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</si>
  <si>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</si>
  <si>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</si>
  <si>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</si>
  <si>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</si>
  <si>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</si>
  <si>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</si>
  <si>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</si>
  <si>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</si>
  <si>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</si>
  <si>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</si>
  <si>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</si>
  <si>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</si>
  <si>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</si>
  <si>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</si>
  <si>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</si>
  <si>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</si>
  <si>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</si>
  <si>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</si>
  <si>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</si>
  <si>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</si>
  <si>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</si>
  <si>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</si>
  <si>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</si>
  <si>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</si>
  <si>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</si>
  <si>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</si>
  <si>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</si>
  <si>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</si>
  <si>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</si>
  <si>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</si>
  <si>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</si>
  <si>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</si>
  <si>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</si>
  <si>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</si>
  <si>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</si>
  <si>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</si>
  <si>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</si>
  <si>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</si>
  <si>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</si>
  <si>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</si>
  <si>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</si>
  <si>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</si>
  <si>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</si>
  <si>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</si>
  <si>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</si>
  <si>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</si>
  <si>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</si>
  <si>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</si>
  <si>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</si>
  <si>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</si>
  <si>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</si>
  <si>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</si>
  <si>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</si>
  <si>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</si>
  <si>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</si>
  <si>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</si>
  <si>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</si>
  <si>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</si>
  <si>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</si>
  <si>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</si>
  <si>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</si>
  <si>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</si>
  <si>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</si>
  <si>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</si>
  <si>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</si>
  <si>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</si>
  <si>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</si>
  <si>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</si>
  <si>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</si>
  <si>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</si>
  <si>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</si>
  <si>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</si>
  <si>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</si>
  <si>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</si>
  <si>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</si>
  <si>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</si>
  <si>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</si>
  <si>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</si>
  <si>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</si>
  <si>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</si>
  <si>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</si>
  <si>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</si>
  <si>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</si>
  <si>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</si>
  <si>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</si>
  <si>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</si>
  <si>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</si>
  <si>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</si>
  <si>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</si>
  <si>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</si>
  <si>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</si>
  <si>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</si>
  <si>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</si>
  <si>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</si>
  <si>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</si>
  <si>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</si>
  <si>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</si>
  <si>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</si>
  <si>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</si>
  <si>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</si>
  <si>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</si>
  <si>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</si>
  <si>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</si>
  <si>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</si>
  <si>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</si>
  <si>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</si>
  <si>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</si>
  <si>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</si>
  <si>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</si>
  <si>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</si>
  <si>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</si>
  <si>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</si>
  <si>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</si>
  <si>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</si>
  <si>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</si>
  <si>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</si>
  <si>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</si>
  <si>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</si>
  <si>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</si>
  <si>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</si>
  <si>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</si>
  <si>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</si>
  <si>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</si>
  <si>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</si>
  <si>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</si>
  <si>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</si>
  <si>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</si>
  <si>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</si>
  <si>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</si>
  <si>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</si>
  <si>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</si>
  <si>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</si>
  <si>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</si>
  <si>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</si>
  <si>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</si>
  <si>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</si>
  <si>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</si>
  <si>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</si>
  <si>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</si>
  <si>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</si>
  <si>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</si>
  <si>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</si>
  <si>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</si>
  <si>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</si>
  <si>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</si>
  <si>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</si>
  <si>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</si>
  <si>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</si>
  <si>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</si>
  <si>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</si>
  <si>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</si>
  <si>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</si>
  <si>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</si>
  <si>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</si>
  <si>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</si>
  <si>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</si>
  <si>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</si>
  <si>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</si>
  <si>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</si>
  <si>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</si>
  <si>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</si>
  <si>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</si>
  <si>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</si>
  <si>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</si>
  <si>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</si>
  <si>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</si>
  <si>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</si>
  <si>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</si>
  <si>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</si>
  <si>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</si>
  <si>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</si>
  <si>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</si>
  <si>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</si>
  <si>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</si>
  <si>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</si>
  <si>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</si>
  <si>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</si>
  <si>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</si>
  <si>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</si>
  <si>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</si>
  <si>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</si>
  <si>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</si>
  <si>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</si>
  <si>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</si>
  <si>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</si>
  <si>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</si>
  <si>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</si>
  <si>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</si>
  <si>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</si>
  <si>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</si>
  <si>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</si>
  <si>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</si>
  <si>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</si>
  <si>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</si>
  <si>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</si>
  <si>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</si>
  <si>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</si>
  <si>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</si>
  <si>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</si>
  <si>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</si>
  <si>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</si>
  <si>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</si>
  <si>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</si>
  <si>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</si>
  <si>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</si>
  <si>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</si>
  <si>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</si>
  <si>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</si>
  <si>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</si>
  <si>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</si>
  <si>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</si>
  <si>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</si>
  <si>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</si>
  <si>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</si>
  <si>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</si>
  <si>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</si>
  <si>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</si>
  <si>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</si>
  <si>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</si>
  <si>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</si>
  <si>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</si>
  <si>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</si>
  <si>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</si>
  <si>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</si>
  <si>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</si>
  <si>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</si>
  <si>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</si>
  <si>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</si>
  <si>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</si>
  <si>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</si>
  <si>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</si>
  <si>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</si>
  <si>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</si>
  <si>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</si>
  <si>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</si>
  <si>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</si>
  <si>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</si>
  <si>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</si>
  <si>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</si>
  <si>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</si>
  <si>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</si>
  <si>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</si>
  <si>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</si>
  <si>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</si>
  <si>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</si>
  <si>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</si>
  <si>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</si>
  <si>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</si>
  <si>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</si>
  <si>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</si>
  <si>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</si>
  <si>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</si>
  <si>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</si>
  <si>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</si>
  <si>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</si>
  <si>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</si>
  <si>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</si>
  <si>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</si>
  <si>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</si>
  <si>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</si>
  <si>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</si>
  <si>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</si>
  <si>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</si>
  <si>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</si>
  <si>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</si>
  <si>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</si>
  <si>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</si>
  <si>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</si>
  <si>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</si>
  <si>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</si>
  <si>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</si>
  <si>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</si>
  <si>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</si>
  <si>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</si>
  <si>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</si>
  <si>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</si>
  <si>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</si>
  <si>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</si>
  <si>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</si>
  <si>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</si>
  <si>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</si>
  <si>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</si>
  <si>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</si>
  <si>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</si>
  <si>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</si>
  <si>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</si>
  <si>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</si>
  <si>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</si>
  <si>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</si>
  <si>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</si>
  <si>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</si>
  <si>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</si>
  <si>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</si>
  <si>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</si>
  <si>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</si>
  <si>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</si>
  <si>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</si>
  <si>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</si>
  <si>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</si>
  <si>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</si>
  <si>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</si>
  <si>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</si>
  <si>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</si>
  <si>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</si>
  <si>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</si>
  <si>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</si>
  <si>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</si>
  <si>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</si>
  <si>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</si>
  <si>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</si>
  <si>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</si>
  <si>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</si>
  <si>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</si>
  <si>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</si>
  <si>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</si>
  <si>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</si>
  <si>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</si>
  <si>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</si>
  <si>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</si>
  <si>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</si>
  <si>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</si>
  <si>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</si>
  <si>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</si>
  <si>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</si>
  <si>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</si>
  <si>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</si>
  <si>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</si>
  <si>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</si>
  <si>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</si>
  <si>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</si>
  <si>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</si>
  <si>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</si>
  <si>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</si>
  <si>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</si>
  <si>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</si>
  <si>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</si>
  <si>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</si>
  <si>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</si>
  <si>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</si>
  <si>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</si>
  <si>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</si>
  <si>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</si>
  <si>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</si>
  <si>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</si>
  <si>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</si>
  <si>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</si>
  <si>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</si>
  <si>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</si>
  <si>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</si>
  <si>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</si>
  <si>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</si>
  <si>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</si>
  <si>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</si>
  <si>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</si>
  <si>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</si>
  <si>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</si>
  <si>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</si>
  <si>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</si>
  <si>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</si>
  <si>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</si>
  <si>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</si>
  <si>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</si>
  <si>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</si>
  <si>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</si>
  <si>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</si>
  <si>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</si>
  <si>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</si>
  <si>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</si>
  <si>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</si>
  <si>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</si>
  <si>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</si>
  <si>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</si>
  <si>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</si>
  <si>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</si>
  <si>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</si>
  <si>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</si>
  <si>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</si>
  <si>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</si>
  <si>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</si>
  <si>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</si>
  <si>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</si>
  <si>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</si>
  <si>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</si>
  <si>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</si>
  <si>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</si>
  <si>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</si>
  <si>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</si>
  <si>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</si>
  <si>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</si>
  <si>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</si>
  <si>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</si>
  <si>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</si>
  <si>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</si>
  <si>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</si>
  <si>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</si>
  <si>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</si>
  <si>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</si>
  <si>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</si>
  <si>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</si>
  <si>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</si>
  <si>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</si>
  <si>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</si>
  <si>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</si>
  <si>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</si>
  <si>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</si>
  <si>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</si>
  <si>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</si>
  <si>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</si>
  <si>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</si>
  <si>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</si>
  <si>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</si>
  <si>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</si>
  <si>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</si>
  <si>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</si>
  <si>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</si>
  <si>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</si>
  <si>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</si>
  <si>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</si>
  <si>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</si>
  <si>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</si>
  <si>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</si>
  <si>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</si>
  <si>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</si>
  <si>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</si>
  <si>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</si>
  <si>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</si>
  <si>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</si>
  <si>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</si>
  <si>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</si>
  <si>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</si>
  <si>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</si>
  <si>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</si>
  <si>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</si>
  <si>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</si>
  <si>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</si>
  <si>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</si>
  <si>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</si>
  <si>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</si>
  <si>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</si>
  <si>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</si>
  <si>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</si>
  <si>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</si>
  <si>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</si>
  <si>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</si>
  <si>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</si>
  <si>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</si>
  <si>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</si>
  <si>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</si>
  <si>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</si>
  <si>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</si>
  <si>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</si>
  <si>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</si>
  <si>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</si>
  <si>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</si>
  <si>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</si>
  <si>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</si>
  <si>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</si>
  <si>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</si>
  <si>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</si>
  <si>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</si>
  <si>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</si>
  <si>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</si>
  <si>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</si>
  <si>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</si>
  <si>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</si>
  <si>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</si>
  <si>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</si>
  <si>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</si>
  <si>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</si>
  <si>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</si>
  <si>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</si>
  <si>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</si>
  <si>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</si>
  <si>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</si>
  <si>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</si>
  <si>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</si>
  <si>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</si>
  <si>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</si>
  <si>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</si>
  <si>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</si>
  <si>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</si>
  <si>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</si>
  <si>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</si>
  <si>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</si>
  <si>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</si>
  <si>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</si>
  <si>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</si>
  <si>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</si>
  <si>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</si>
  <si>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</si>
  <si>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</si>
  <si>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</si>
  <si>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</si>
  <si>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</si>
  <si>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</si>
  <si>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</si>
  <si>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</si>
  <si>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</si>
  <si>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</si>
  <si>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</si>
  <si>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</si>
  <si>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</si>
  <si>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</si>
  <si>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</si>
  <si>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</si>
  <si>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</si>
  <si>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</si>
  <si>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</si>
  <si>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</si>
  <si>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</si>
  <si>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</si>
  <si>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</si>
  <si>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</si>
  <si>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</si>
  <si>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</si>
  <si>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</si>
  <si>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</si>
  <si>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</si>
  <si>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</si>
  <si>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</si>
  <si>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</si>
  <si>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</si>
  <si>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</si>
  <si>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</si>
  <si>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</si>
  <si>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</si>
  <si>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</si>
  <si>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</si>
  <si>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</si>
  <si>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</si>
  <si>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</si>
  <si>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</si>
  <si>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</si>
  <si>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</si>
  <si>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</si>
  <si>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</si>
  <si>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</si>
  <si>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</si>
  <si>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</si>
  <si>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</si>
  <si>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</si>
  <si>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</si>
  <si>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</si>
  <si>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</si>
  <si>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</si>
  <si>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</si>
  <si>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</si>
  <si>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</si>
  <si>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</si>
  <si>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</si>
  <si>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</si>
  <si>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</si>
  <si>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</si>
  <si>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</si>
  <si>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</si>
  <si>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</si>
  <si>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</si>
  <si>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</si>
  <si>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</si>
  <si>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</si>
  <si>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</si>
  <si>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</si>
  <si>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</si>
  <si>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</si>
  <si>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</si>
  <si>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</si>
  <si>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</si>
  <si>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</si>
  <si>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</si>
  <si>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</si>
  <si>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</si>
  <si>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</si>
  <si>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</si>
  <si>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</si>
  <si>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</si>
  <si>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</si>
  <si>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</si>
  <si>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</si>
  <si>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</si>
  <si>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</si>
  <si>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</si>
  <si>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</si>
  <si>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</si>
  <si>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</si>
  <si>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</si>
  <si>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</si>
  <si>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</si>
  <si>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</si>
  <si>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</si>
  <si>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</si>
  <si>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</si>
  <si>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</si>
  <si>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</si>
  <si>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</si>
  <si>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</si>
  <si>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</si>
  <si>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</si>
  <si>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</si>
  <si>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</si>
  <si>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</si>
  <si>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</si>
  <si>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</si>
  <si>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</si>
  <si>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</si>
  <si>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</si>
  <si>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</si>
  <si>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</si>
  <si>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</si>
  <si>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</si>
  <si>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</si>
  <si>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</si>
  <si>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</si>
  <si>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</si>
  <si>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</si>
  <si>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</si>
  <si>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</si>
  <si>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</si>
  <si>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</si>
  <si>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</si>
  <si>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</si>
  <si>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</si>
  <si>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</si>
  <si>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</si>
  <si>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</si>
  <si>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</si>
  <si>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</si>
  <si>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</si>
  <si>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</si>
  <si>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</si>
  <si>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</si>
  <si>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</si>
  <si>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</si>
  <si>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</si>
  <si>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</si>
  <si>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</si>
  <si>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</si>
  <si>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</si>
  <si>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</si>
  <si>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</si>
  <si>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</si>
  <si>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</si>
  <si>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</si>
  <si>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</si>
  <si>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</si>
  <si>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</si>
  <si>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</si>
  <si>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</si>
  <si>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</si>
  <si>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</si>
  <si>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</si>
  <si>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</si>
  <si>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</si>
  <si>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</si>
  <si>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</si>
  <si>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</si>
  <si>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</si>
  <si>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</si>
  <si>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</si>
  <si>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</si>
  <si>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</si>
  <si>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</si>
  <si>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</si>
  <si>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</si>
  <si>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</si>
  <si>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</si>
  <si>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</si>
  <si>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</si>
  <si>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</si>
  <si>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</si>
  <si>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</si>
  <si>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</si>
  <si>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</si>
  <si>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</si>
  <si>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</si>
  <si>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</si>
  <si>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</si>
  <si>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</si>
  <si>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</si>
  <si>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</si>
  <si>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</si>
  <si>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</si>
  <si>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</si>
  <si>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</si>
  <si>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</si>
  <si>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</si>
  <si>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</si>
  <si>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</si>
  <si>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</si>
  <si>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</si>
  <si>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</si>
  <si>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</si>
  <si>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</si>
  <si>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</si>
  <si>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</si>
  <si>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</si>
  <si>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</si>
  <si>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</si>
  <si>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</si>
  <si>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</si>
  <si>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</si>
  <si>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</si>
  <si>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</si>
  <si>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</si>
  <si>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</si>
  <si>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</si>
  <si>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</si>
  <si>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</si>
  <si>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</si>
  <si>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</si>
  <si>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</si>
  <si>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</si>
  <si>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</si>
  <si>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</si>
  <si>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</si>
  <si>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</si>
  <si>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</si>
  <si>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</si>
  <si>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</si>
  <si>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</si>
  <si>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</si>
  <si>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</si>
  <si>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</si>
  <si>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</si>
  <si>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</si>
  <si>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</si>
  <si>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</si>
  <si>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</si>
  <si>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</si>
  <si>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</si>
  <si>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</si>
  <si>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</si>
  <si>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</si>
  <si>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</si>
  <si>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</si>
  <si>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</si>
  <si>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</si>
  <si>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</si>
  <si>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</si>
  <si>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</si>
  <si>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</si>
  <si>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</si>
  <si>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</si>
  <si>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</si>
  <si>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</si>
  <si>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</si>
  <si>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</si>
  <si>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</si>
  <si>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</si>
  <si>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</si>
  <si>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</si>
  <si>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</si>
  <si>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</si>
  <si>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</si>
  <si>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</si>
  <si>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</si>
  <si>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</si>
  <si>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</si>
  <si>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</si>
  <si>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</si>
  <si>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</si>
  <si>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</si>
  <si>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</si>
  <si>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</si>
  <si>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</si>
  <si>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</si>
  <si>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</si>
  <si>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</si>
  <si>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</si>
  <si>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</si>
  <si>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</si>
  <si>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</si>
  <si>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</si>
  <si>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</si>
  <si>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</si>
  <si>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</si>
  <si>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</si>
  <si>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</si>
  <si>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</si>
  <si>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</si>
  <si>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</si>
  <si>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</si>
  <si>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</si>
  <si>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</si>
  <si>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</si>
  <si>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</si>
  <si>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</si>
  <si>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</si>
  <si>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</si>
  <si>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</si>
  <si>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</si>
  <si>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</si>
  <si>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</si>
  <si>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</si>
  <si>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</si>
  <si>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</si>
  <si>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</si>
  <si>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</si>
  <si>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</si>
  <si>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</si>
  <si>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</si>
  <si>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</si>
  <si>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</si>
  <si>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</si>
  <si>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</si>
  <si>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</si>
  <si>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</si>
  <si>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</si>
  <si>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</si>
  <si>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</si>
  <si>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</si>
  <si>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</si>
  <si>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</si>
  <si>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</si>
  <si>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</si>
  <si>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</si>
  <si>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</si>
  <si>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</si>
  <si>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</si>
  <si>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</si>
  <si>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</si>
  <si>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</si>
  <si>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</si>
  <si>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</si>
  <si>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</si>
  <si>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</si>
  <si>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</si>
  <si>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</si>
  <si>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</si>
  <si>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</si>
  <si>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</si>
  <si>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</si>
  <si>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</si>
  <si>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</si>
  <si>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</si>
  <si>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</si>
  <si>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</si>
  <si>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</si>
  <si>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</si>
  <si>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</si>
  <si>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</si>
  <si>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</si>
  <si>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</si>
  <si>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</si>
  <si>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</si>
  <si>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</si>
  <si>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</si>
  <si>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</si>
  <si>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</si>
  <si>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</si>
  <si>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</si>
  <si>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</si>
  <si>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</si>
  <si>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</si>
  <si>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</si>
  <si>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</si>
  <si>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</si>
  <si>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</si>
  <si>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</si>
  <si>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</si>
  <si>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</si>
  <si>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</si>
  <si>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</si>
  <si>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</si>
  <si>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</si>
  <si>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</si>
  <si>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</si>
  <si>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</si>
  <si>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</si>
  <si>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</si>
  <si>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</si>
  <si>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</si>
  <si>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</si>
  <si>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</si>
  <si>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</si>
  <si>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</si>
  <si>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</si>
  <si>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</si>
  <si>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</si>
  <si>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</si>
  <si>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</si>
  <si>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</si>
  <si>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</si>
  <si>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</si>
  <si>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</si>
  <si>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</si>
  <si>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</si>
  <si>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</si>
  <si>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</si>
  <si>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</si>
  <si>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</si>
  <si>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</si>
  <si>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</si>
  <si>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</si>
  <si>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</si>
  <si>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</si>
  <si>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</si>
  <si>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</si>
  <si>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</si>
  <si>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</si>
  <si>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</si>
  <si>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</si>
  <si>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</si>
  <si>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</si>
  <si>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</si>
  <si>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</si>
  <si>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</si>
  <si>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</si>
  <si>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</si>
  <si>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</si>
  <si>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</si>
  <si>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</si>
  <si>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</si>
  <si>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</si>
  <si>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</si>
  <si>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</si>
  <si>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</si>
  <si>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</si>
  <si>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</si>
  <si>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</si>
  <si>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</si>
  <si>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</si>
  <si>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</si>
  <si>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</si>
  <si>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</si>
  <si>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</si>
  <si>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</si>
  <si>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</si>
  <si>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</si>
  <si>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</si>
  <si>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</si>
  <si>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</si>
  <si>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</si>
  <si>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</si>
  <si>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</si>
  <si>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</si>
  <si>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</si>
  <si>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</si>
  <si>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</si>
  <si>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</si>
  <si>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</si>
  <si>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</si>
  <si>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</si>
  <si>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</si>
  <si>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</si>
  <si>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</si>
  <si>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</si>
  <si>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</si>
  <si>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</si>
  <si>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</si>
  <si>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</si>
  <si>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</si>
  <si>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</si>
  <si>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</si>
  <si>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</si>
  <si>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</si>
  <si>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</si>
  <si>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</si>
  <si>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</si>
  <si>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</si>
  <si>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</si>
  <si>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</si>
  <si>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</si>
  <si>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</si>
  <si>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</si>
  <si>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</si>
  <si>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</si>
  <si>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</si>
  <si>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</si>
  <si>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</si>
  <si>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</si>
  <si>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</si>
  <si>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</si>
  <si>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</si>
  <si>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</si>
  <si>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</si>
  <si>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</si>
  <si>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</si>
  <si>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</si>
  <si>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</si>
  <si>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</si>
  <si>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</si>
  <si>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</si>
  <si>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</si>
  <si>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</si>
  <si>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</si>
  <si>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</si>
  <si>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</si>
  <si>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</si>
  <si>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</si>
  <si>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</si>
  <si>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</si>
  <si>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</si>
  <si>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</si>
  <si>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</si>
  <si>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</si>
  <si>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</si>
  <si>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</si>
  <si>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</si>
  <si>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</si>
  <si>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</si>
  <si>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</si>
  <si>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</si>
  <si>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</si>
  <si>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</si>
  <si>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</si>
  <si>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</si>
  <si>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</si>
  <si>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</si>
  <si>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</si>
  <si>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</si>
  <si>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</si>
  <si>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</si>
  <si>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</si>
  <si>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</si>
  <si>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</si>
  <si>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</si>
  <si>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</si>
  <si>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</si>
  <si>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</si>
  <si>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</si>
  <si>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</si>
  <si>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</si>
  <si>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</si>
  <si>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</si>
  <si>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</si>
  <si>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</si>
  <si>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</si>
  <si>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</si>
  <si>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</si>
  <si>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</si>
  <si>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</si>
  <si>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</si>
  <si>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</si>
  <si>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</si>
  <si>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</si>
  <si>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</si>
  <si>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</si>
  <si>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</si>
  <si>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</si>
  <si>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</si>
  <si>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</si>
  <si>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</si>
  <si>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</si>
  <si>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</si>
  <si>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</si>
  <si>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</si>
  <si>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</si>
  <si>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</si>
  <si>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</si>
  <si>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</si>
  <si>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</si>
  <si>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</si>
  <si>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</si>
  <si>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</si>
  <si>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</si>
  <si>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</si>
  <si>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</si>
  <si>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</si>
  <si>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</si>
  <si>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</si>
  <si>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</si>
  <si>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</si>
  <si>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</si>
  <si>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</si>
  <si>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</si>
  <si>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</si>
  <si>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</si>
  <si>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</si>
  <si>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</si>
  <si>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</si>
  <si>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</si>
  <si>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</si>
  <si>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</si>
  <si>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</si>
  <si>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</si>
  <si>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</si>
  <si>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</si>
  <si>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</si>
  <si>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</si>
  <si>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</si>
  <si>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</si>
  <si>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</si>
  <si>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</si>
  <si>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</si>
  <si>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</si>
  <si>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</si>
  <si>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</si>
  <si>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</si>
  <si>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</si>
  <si>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</si>
  <si>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</si>
  <si>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</si>
  <si>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</si>
  <si>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</si>
  <si>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</si>
  <si>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</si>
  <si>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</si>
  <si>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</si>
  <si>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</si>
  <si>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</si>
  <si>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</si>
  <si>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</si>
  <si>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</si>
  <si>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</si>
  <si>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</si>
  <si>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</si>
  <si>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</si>
  <si>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</si>
  <si>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</si>
  <si>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</si>
  <si>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</si>
  <si>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</si>
  <si>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</si>
  <si>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</si>
  <si>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</si>
  <si>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</si>
  <si>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</si>
  <si>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</si>
  <si>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</si>
  <si>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</si>
  <si>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</si>
  <si>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</si>
  <si>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</si>
  <si>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</si>
  <si>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</si>
  <si>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</si>
  <si>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</si>
  <si>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</si>
  <si>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</si>
  <si>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</si>
  <si>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</si>
  <si>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</si>
  <si>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</si>
  <si>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</si>
  <si>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</si>
  <si>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</si>
  <si>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</si>
  <si>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</si>
  <si>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</si>
  <si>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</si>
  <si>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</si>
  <si>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</si>
  <si>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</si>
  <si>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</si>
  <si>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</si>
  <si>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</si>
  <si>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</si>
  <si>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</si>
  <si>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</si>
  <si>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</si>
  <si>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</si>
  <si>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</si>
  <si>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</si>
  <si>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</si>
  <si>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</si>
  <si>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</si>
  <si>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</si>
  <si>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</si>
  <si>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</si>
  <si>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</si>
  <si>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</si>
  <si>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</si>
  <si>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</si>
  <si>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</si>
  <si>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</si>
  <si>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</si>
  <si>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</si>
  <si>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</si>
  <si>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</si>
  <si>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</si>
  <si>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</si>
  <si>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</si>
  <si>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</si>
  <si>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</si>
  <si>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</si>
  <si>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</si>
  <si>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</si>
  <si>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</si>
  <si>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</si>
  <si>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</si>
  <si>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</si>
  <si>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</si>
  <si>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</si>
  <si>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</si>
  <si>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</si>
  <si>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</si>
  <si>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</si>
  <si>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</si>
  <si>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</si>
  <si>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</si>
  <si>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</si>
  <si>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</si>
  <si>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</si>
  <si>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</si>
  <si>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</si>
  <si>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</si>
  <si>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</si>
  <si>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</si>
  <si>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</si>
  <si>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</si>
  <si>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</si>
  <si>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</si>
  <si>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</si>
  <si>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</si>
  <si>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</si>
  <si>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</si>
  <si>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</si>
  <si>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</si>
  <si>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</si>
  <si>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</si>
  <si>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</si>
  <si>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</si>
  <si>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</si>
  <si>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</si>
  <si>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</si>
  <si>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</si>
  <si>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</si>
  <si>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</si>
  <si>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</si>
  <si>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</si>
  <si>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</si>
  <si>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</si>
  <si>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</si>
  <si>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</si>
  <si>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</si>
  <si>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</si>
  <si>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</si>
  <si>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</si>
  <si>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</si>
  <si>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</si>
  <si>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</si>
  <si>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</si>
  <si>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</si>
  <si>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</si>
  <si>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</si>
  <si>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</si>
  <si>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</si>
  <si>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</si>
  <si>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</si>
  <si>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</si>
  <si>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</si>
  <si>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</si>
  <si>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</si>
  <si>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</si>
  <si>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</si>
  <si>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</si>
  <si>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</si>
  <si>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</si>
  <si>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</si>
  <si>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</si>
  <si>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</si>
  <si>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</si>
  <si>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</si>
  <si>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</si>
  <si>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</si>
  <si>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</si>
  <si>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</si>
  <si>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</si>
  <si>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</si>
  <si>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</si>
  <si>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</si>
  <si>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</si>
  <si>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</si>
  <si>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</si>
  <si>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</si>
  <si>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</si>
  <si>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</si>
  <si>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</si>
  <si>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</si>
  <si>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</si>
  <si>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</si>
  <si>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</si>
  <si>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</si>
  <si>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</si>
  <si>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</si>
  <si>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</si>
  <si>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</si>
  <si>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</si>
  <si>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</si>
  <si>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</si>
  <si>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</si>
  <si>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</si>
  <si>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</si>
  <si>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</si>
  <si>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</si>
  <si>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</si>
  <si>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</si>
  <si>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</si>
  <si>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</si>
  <si>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</si>
  <si>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</si>
  <si>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</si>
  <si>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</si>
  <si>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</si>
  <si>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</si>
  <si>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</si>
  <si>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</si>
  <si>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</si>
  <si>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</si>
  <si>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</si>
  <si>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</si>
  <si>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</si>
  <si>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</si>
  <si>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</si>
  <si>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</si>
  <si>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</si>
  <si>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</si>
  <si>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</si>
  <si>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</si>
  <si>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</si>
  <si>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</si>
  <si>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</si>
  <si>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</si>
  <si>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</si>
  <si>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</si>
  <si>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</si>
  <si>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</si>
  <si>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</si>
  <si>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</si>
  <si>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</si>
  <si>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</si>
  <si>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</si>
  <si>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</si>
  <si>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</si>
  <si>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</si>
  <si>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</si>
  <si>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</si>
  <si>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</si>
  <si>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</si>
  <si>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</si>
  <si>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</si>
  <si>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</si>
  <si>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</si>
  <si>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</si>
  <si>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</si>
  <si>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</si>
  <si>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</si>
  <si>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</si>
  <si>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</si>
  <si>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</si>
  <si>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</si>
  <si>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</si>
  <si>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</si>
  <si>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</si>
  <si>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</si>
  <si>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</si>
  <si>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</si>
  <si>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</si>
  <si>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</si>
  <si>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</si>
  <si>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</si>
  <si>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</si>
  <si>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</si>
  <si>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</si>
  <si>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</si>
  <si>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</si>
  <si>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</si>
  <si>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</si>
  <si>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</si>
  <si>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</si>
  <si>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</si>
  <si>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</si>
  <si>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</si>
  <si>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</si>
  <si>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</si>
  <si>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</si>
  <si>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</si>
  <si>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</si>
  <si>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</si>
  <si>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</si>
  <si>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</si>
  <si>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</si>
  <si>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</si>
  <si>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</si>
  <si>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</si>
  <si>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</si>
  <si>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</si>
  <si>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</si>
  <si>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</si>
  <si>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</si>
  <si>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</si>
  <si>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</si>
  <si>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</si>
  <si>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</si>
  <si>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</si>
  <si>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</si>
  <si>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</si>
  <si>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</si>
  <si>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</si>
  <si>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</si>
  <si>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</si>
  <si>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</si>
  <si>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</si>
  <si>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</si>
  <si>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</si>
  <si>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</si>
  <si>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</si>
  <si>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</si>
  <si>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</si>
  <si>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</si>
  <si>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</si>
  <si>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</si>
  <si>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</si>
  <si>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</si>
  <si>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</si>
  <si>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</si>
  <si>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</si>
  <si>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</si>
  <si>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</si>
  <si>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</si>
  <si>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</si>
  <si>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</si>
  <si>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</si>
  <si>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</si>
  <si>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</si>
  <si>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</si>
  <si>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</si>
  <si>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</si>
  <si>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</si>
  <si>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</si>
  <si>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</si>
  <si>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</si>
  <si>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</si>
  <si>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</si>
  <si>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</si>
  <si>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</si>
  <si>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</si>
  <si>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</si>
  <si>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</si>
  <si>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</si>
  <si>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</si>
  <si>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</si>
  <si>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</si>
  <si>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</si>
  <si>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</si>
  <si>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</si>
  <si>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</si>
  <si>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</si>
  <si>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</si>
  <si>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</si>
  <si>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</si>
  <si>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</si>
  <si>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</si>
  <si>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</si>
  <si>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</si>
  <si>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</si>
  <si>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</si>
  <si>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</si>
  <si>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</si>
  <si>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</si>
  <si>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</si>
  <si>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</si>
  <si>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</si>
  <si>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</si>
  <si>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</si>
  <si>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</si>
  <si>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</si>
  <si>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</si>
  <si>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</si>
  <si>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</si>
  <si>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</si>
  <si>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</si>
  <si>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</si>
  <si>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</si>
  <si>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</si>
  <si>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</si>
  <si>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</si>
  <si>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</si>
  <si>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</si>
  <si>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</si>
  <si>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</si>
  <si>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</si>
  <si>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</si>
  <si>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</si>
  <si>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</si>
  <si>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</si>
  <si>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</si>
  <si>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</si>
  <si>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</si>
  <si>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</si>
  <si>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</si>
  <si>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</si>
  <si>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</si>
  <si>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</si>
  <si>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</si>
  <si>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</si>
  <si>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</si>
  <si>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</si>
  <si>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</si>
  <si>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</si>
  <si>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</si>
  <si>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</si>
  <si>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</si>
  <si>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</si>
  <si>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</si>
  <si>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</si>
  <si>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</si>
  <si>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</si>
  <si>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</si>
  <si>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</si>
  <si>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</si>
  <si>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</si>
  <si>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</si>
  <si>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</si>
  <si>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</si>
  <si>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</si>
  <si>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</si>
  <si>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</si>
  <si>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</si>
  <si>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</si>
  <si>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</si>
  <si>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</si>
  <si>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</si>
  <si>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</si>
  <si>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</si>
  <si>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</si>
  <si>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</si>
  <si>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</si>
  <si>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</si>
  <si>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</si>
  <si>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</si>
  <si>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</si>
  <si>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</si>
  <si>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</si>
  <si>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</si>
  <si>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</si>
  <si>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</si>
  <si>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</si>
  <si>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</si>
  <si>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</si>
  <si>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</si>
  <si>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</si>
  <si>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</si>
  <si>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</si>
  <si>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</si>
  <si>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</si>
  <si>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</si>
  <si>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</si>
  <si>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</si>
  <si>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</si>
  <si>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</si>
  <si>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</si>
  <si>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</si>
  <si>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</si>
  <si>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</si>
  <si>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</si>
  <si>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</si>
  <si>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</si>
  <si>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</si>
  <si>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</si>
  <si>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</si>
  <si>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</si>
  <si>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</si>
  <si>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</si>
  <si>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</si>
  <si>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</si>
  <si>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</si>
  <si>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</si>
  <si>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</si>
  <si>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</si>
  <si>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</si>
  <si>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</si>
  <si>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</si>
  <si>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</si>
  <si>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</si>
  <si>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</si>
  <si>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</si>
  <si>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</si>
  <si>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</si>
  <si>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</si>
  <si>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</si>
  <si>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</si>
  <si>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</si>
  <si>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</si>
  <si>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</si>
  <si>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</si>
  <si>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</si>
  <si>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</si>
  <si>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</si>
  <si>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</si>
  <si>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</si>
  <si>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</si>
  <si>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</si>
  <si>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</si>
  <si>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</si>
  <si>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</si>
  <si>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</si>
  <si>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</si>
  <si>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</si>
  <si>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</si>
  <si>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</si>
  <si>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</si>
  <si>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</si>
  <si>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</si>
  <si>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</si>
  <si>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</si>
  <si>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</si>
  <si>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</si>
  <si>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</si>
  <si>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</si>
  <si>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</si>
  <si>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</si>
  <si>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</si>
  <si>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</si>
  <si>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</si>
  <si>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</si>
  <si>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</si>
  <si>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</si>
  <si>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</si>
  <si>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</si>
  <si>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</si>
  <si>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</si>
  <si>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</si>
  <si>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</si>
  <si>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</si>
  <si>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</si>
  <si>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</si>
  <si>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</si>
  <si>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</si>
  <si>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</si>
  <si>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</si>
  <si>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</si>
  <si>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</si>
  <si>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</si>
  <si>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</si>
  <si>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</si>
  <si>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</si>
  <si>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</si>
  <si>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</si>
  <si>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</si>
  <si>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</si>
  <si>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</si>
  <si>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</si>
  <si>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</si>
  <si>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</si>
  <si>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</si>
  <si>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</si>
  <si>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</si>
  <si>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</si>
  <si>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</si>
  <si>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</si>
  <si>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</si>
  <si>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</si>
  <si>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</si>
  <si>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</si>
  <si>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</si>
  <si>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</si>
  <si>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</si>
  <si>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</si>
  <si>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</si>
  <si>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</si>
  <si>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</si>
  <si>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</si>
  <si>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</si>
  <si>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</si>
  <si>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</si>
  <si>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</si>
  <si>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</si>
  <si>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</si>
  <si>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</si>
  <si>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</si>
  <si>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</si>
  <si>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</si>
  <si>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</si>
  <si>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</si>
  <si>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</si>
  <si>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</si>
  <si>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</si>
  <si>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</si>
  <si>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</si>
  <si>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</si>
  <si>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</si>
  <si>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</si>
  <si>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</si>
  <si>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</si>
  <si>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</si>
  <si>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</si>
  <si>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</si>
  <si>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</si>
  <si>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</si>
  <si>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</si>
  <si>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</si>
  <si>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</si>
  <si>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</si>
  <si>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</si>
  <si>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</si>
  <si>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</si>
  <si>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</si>
  <si>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</si>
  <si>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</si>
  <si>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</si>
  <si>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</si>
  <si>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</si>
  <si>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</si>
  <si>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</si>
  <si>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</si>
  <si>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</si>
  <si>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</si>
  <si>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</si>
  <si>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</si>
  <si>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</si>
  <si>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</si>
  <si>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</si>
  <si>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</si>
  <si>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</si>
  <si>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</si>
  <si>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</si>
  <si>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</si>
  <si>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</si>
  <si>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</si>
  <si>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</si>
  <si>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</si>
  <si>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</si>
  <si>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</si>
  <si>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</si>
  <si>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</si>
  <si>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</si>
  <si>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</si>
  <si>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</si>
  <si>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</si>
  <si>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</si>
  <si>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</si>
  <si>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</si>
  <si>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</si>
  <si>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</si>
  <si>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</si>
  <si>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</si>
  <si>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</si>
  <si>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</si>
  <si>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</si>
  <si>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</si>
  <si>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</si>
  <si>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</si>
  <si>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</si>
  <si>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</si>
  <si>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</si>
  <si>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</si>
  <si>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</si>
  <si>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</si>
  <si>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</si>
  <si>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</si>
  <si>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</si>
  <si>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</si>
  <si>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</si>
  <si>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</si>
  <si>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</si>
  <si>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</si>
  <si>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</si>
  <si>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</si>
  <si>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</si>
  <si>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</si>
  <si>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</si>
  <si>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</si>
  <si>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</si>
  <si>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</si>
  <si>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</si>
  <si>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</si>
  <si>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</si>
  <si>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</si>
  <si>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</si>
  <si>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</si>
  <si>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</si>
  <si>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</si>
  <si>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</si>
  <si>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</si>
  <si>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</si>
  <si>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</si>
  <si>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</si>
  <si>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</si>
  <si>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</si>
  <si>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</si>
  <si>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</si>
  <si>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</si>
  <si>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</si>
  <si>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</si>
  <si>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</si>
  <si>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</si>
  <si>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</si>
  <si>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</si>
  <si>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</si>
  <si>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</si>
  <si>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</si>
  <si>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</si>
  <si>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</si>
  <si>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</si>
  <si>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</si>
  <si>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</si>
  <si>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</si>
  <si>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</si>
  <si>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</si>
  <si>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</si>
  <si>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</si>
  <si>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</si>
  <si>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</si>
  <si>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</si>
  <si>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</si>
  <si>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</si>
  <si>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</si>
  <si>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</si>
  <si>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</si>
  <si>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</si>
  <si>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</si>
  <si>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</si>
  <si>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</si>
  <si>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</si>
  <si>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</si>
  <si>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</si>
  <si>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</si>
  <si>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</si>
  <si>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</si>
  <si>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</si>
  <si>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</si>
  <si>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</si>
  <si>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</si>
  <si>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</si>
  <si>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</si>
  <si>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</si>
  <si>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</si>
  <si>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</si>
  <si>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</si>
  <si>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</si>
  <si>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</si>
  <si>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</si>
  <si>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</si>
  <si>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</si>
  <si>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</si>
  <si>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</si>
  <si>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</si>
  <si>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</si>
  <si>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</si>
  <si>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</si>
  <si>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</si>
  <si>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</si>
  <si>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</si>
  <si>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</si>
  <si>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</si>
  <si>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</si>
  <si>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</si>
  <si>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</si>
  <si>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</si>
  <si>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</si>
  <si>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</si>
  <si>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</si>
  <si>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</si>
  <si>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</si>
  <si>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</si>
  <si>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</si>
  <si>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</si>
  <si>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</si>
  <si>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</si>
  <si>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</si>
  <si>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</si>
  <si>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</si>
  <si>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</si>
  <si>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</si>
  <si>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</si>
  <si>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</si>
  <si>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</si>
  <si>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</si>
  <si>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</si>
  <si>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</si>
  <si>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</si>
  <si>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</si>
  <si>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</si>
  <si>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</si>
  <si>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</si>
  <si>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</si>
  <si>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</si>
  <si>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</si>
  <si>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</si>
  <si>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</si>
  <si>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</si>
  <si>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</si>
  <si>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</si>
  <si>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</si>
  <si>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</si>
  <si>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</si>
  <si>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</si>
  <si>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</si>
  <si>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</si>
  <si>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</si>
  <si>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</si>
  <si>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</si>
  <si>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</si>
  <si>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</si>
  <si>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</si>
  <si>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</si>
  <si>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</si>
  <si>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</si>
  <si>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</si>
  <si>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</si>
  <si>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</si>
  <si>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</si>
  <si>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</si>
  <si>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</si>
  <si>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</si>
  <si>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</si>
  <si>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</si>
  <si>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</si>
  <si>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</si>
  <si>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</si>
  <si>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</si>
  <si>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</si>
  <si>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</si>
  <si>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</si>
  <si>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</si>
  <si>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</si>
  <si>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</si>
  <si>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</si>
  <si>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</si>
  <si>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</si>
  <si>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</si>
  <si>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</si>
  <si>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</si>
  <si>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</si>
  <si>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</si>
  <si>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</si>
  <si>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</si>
  <si>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</si>
  <si>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</si>
  <si>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</si>
  <si>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</si>
  <si>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</si>
  <si>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</si>
  <si>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</si>
  <si>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</si>
  <si>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</si>
  <si>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</si>
  <si>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</si>
  <si>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</si>
  <si>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</si>
  <si>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</si>
  <si>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</si>
  <si>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</si>
  <si>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</si>
  <si>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</si>
  <si>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</si>
  <si>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</si>
  <si>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</si>
  <si>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</si>
  <si>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</si>
  <si>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</si>
  <si>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</si>
  <si>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</si>
  <si>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</si>
  <si>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</si>
  <si>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</si>
  <si>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</si>
  <si>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</si>
  <si>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</si>
  <si>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</si>
  <si>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</si>
  <si>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</si>
  <si>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</si>
  <si>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</si>
  <si>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</si>
  <si>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</si>
  <si>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</si>
  <si>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</si>
  <si>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</si>
  <si>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</si>
  <si>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</si>
  <si>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</si>
  <si>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</si>
  <si>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</si>
  <si>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</si>
  <si>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</si>
  <si>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</si>
  <si>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</si>
  <si>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</si>
  <si>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</si>
  <si>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</si>
  <si>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</si>
  <si>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</si>
  <si>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</si>
  <si>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</si>
  <si>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</si>
  <si>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</si>
  <si>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</si>
  <si>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</si>
  <si>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</si>
  <si>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</si>
  <si>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</si>
  <si>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</si>
  <si>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</si>
  <si>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</si>
  <si>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</si>
  <si>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</si>
  <si>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</si>
  <si>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</si>
  <si>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</si>
  <si>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</si>
  <si>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</si>
  <si>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</si>
  <si>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</si>
  <si>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</si>
  <si>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</si>
  <si>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</si>
  <si>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</si>
  <si>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</si>
  <si>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</si>
  <si>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</si>
  <si>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</si>
  <si>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</si>
  <si>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</si>
  <si>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</si>
  <si>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</si>
  <si>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</si>
  <si>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</si>
  <si>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</si>
  <si>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</si>
  <si>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</si>
  <si>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</si>
  <si>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</si>
  <si>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</si>
  <si>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</si>
  <si>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</si>
  <si>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</si>
  <si>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</si>
  <si>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</si>
  <si>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</si>
  <si>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</si>
  <si>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</si>
  <si>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</si>
  <si>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</si>
  <si>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</si>
  <si>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</si>
  <si>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</si>
  <si>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</si>
  <si>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</si>
  <si>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</si>
  <si>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</si>
  <si>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</si>
  <si>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</si>
  <si>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</si>
  <si>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</si>
  <si>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</si>
  <si>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</si>
  <si>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</si>
  <si>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</si>
  <si>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</si>
  <si>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</si>
  <si>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</si>
  <si>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</si>
  <si>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</si>
  <si>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</si>
  <si>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</si>
  <si>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</si>
  <si>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</si>
  <si>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</si>
  <si>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</si>
  <si>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</si>
  <si>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</si>
  <si>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</si>
  <si>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</si>
  <si>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</si>
  <si>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</si>
  <si>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</si>
  <si>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</si>
  <si>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</si>
  <si>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</si>
  <si>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</si>
  <si>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</si>
  <si>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</si>
  <si>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</si>
  <si>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</si>
  <si>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</si>
  <si>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</si>
  <si>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</si>
  <si>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</si>
  <si>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</si>
  <si>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</si>
  <si>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</si>
  <si>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</si>
  <si>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</si>
  <si>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</si>
  <si>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</si>
  <si>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</si>
  <si>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</si>
  <si>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</si>
  <si>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</si>
  <si>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</si>
  <si>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</si>
  <si>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</si>
  <si>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</si>
  <si>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</si>
  <si>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</si>
  <si>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</si>
  <si>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</si>
  <si>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</si>
  <si>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</si>
  <si>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</si>
  <si>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</si>
  <si>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</si>
  <si>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</si>
  <si>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</si>
  <si>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</si>
  <si>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</si>
  <si>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</si>
  <si>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</si>
  <si>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</si>
  <si>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</si>
  <si>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</si>
  <si>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</si>
  <si>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</si>
  <si>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</si>
  <si>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</si>
  <si>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</si>
  <si>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</si>
  <si>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</si>
  <si>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</si>
  <si>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</si>
  <si>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</si>
  <si>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</si>
  <si>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</si>
  <si>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</si>
  <si>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</si>
  <si>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</si>
  <si>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</si>
  <si>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</si>
  <si>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</si>
  <si>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</si>
  <si>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</si>
  <si>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</si>
  <si>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</si>
  <si>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</si>
  <si>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</si>
  <si>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</si>
  <si>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</si>
  <si>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</si>
  <si>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</si>
  <si>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</si>
  <si>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</si>
  <si>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</si>
  <si>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</si>
  <si>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</si>
  <si>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</si>
  <si>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</si>
  <si>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</si>
  <si>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</si>
  <si>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</si>
  <si>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</si>
  <si>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</si>
  <si>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</si>
  <si>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</si>
  <si>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</si>
  <si>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</si>
  <si>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</si>
  <si>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</si>
  <si>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</si>
  <si>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</si>
  <si>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</si>
  <si>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</si>
  <si>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</si>
  <si>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</si>
  <si>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</si>
  <si>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</si>
  <si>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</si>
  <si>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</si>
  <si>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</si>
  <si>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</si>
  <si>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</si>
  <si>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</si>
  <si>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</si>
  <si>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</si>
  <si>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</si>
  <si>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</si>
  <si>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</si>
  <si>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</si>
  <si>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</si>
  <si>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</si>
  <si>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</si>
  <si>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</si>
  <si>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</si>
  <si>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</si>
  <si>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</si>
  <si>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</si>
  <si>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</si>
  <si>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</si>
  <si>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</si>
  <si>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</si>
  <si>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</si>
  <si>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</si>
  <si>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</si>
  <si>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</si>
  <si>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</si>
  <si>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</si>
  <si>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</si>
  <si>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</si>
  <si>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</si>
  <si>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</si>
  <si>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</si>
  <si>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</si>
  <si>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</si>
  <si>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</si>
  <si>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</si>
  <si>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</si>
  <si>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</si>
  <si>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</si>
  <si>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</si>
  <si>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</si>
  <si>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</si>
  <si>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</si>
  <si>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</si>
  <si>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</si>
  <si>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</si>
  <si>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</si>
  <si>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</si>
  <si>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</si>
  <si>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</si>
  <si>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</si>
  <si>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</si>
  <si>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</si>
  <si>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</si>
  <si>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</si>
  <si>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</si>
  <si>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</si>
  <si>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</si>
  <si>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</si>
  <si>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</si>
  <si>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</si>
  <si>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</si>
  <si>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</si>
  <si>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</si>
  <si>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</si>
  <si>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</si>
  <si>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</si>
  <si>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</si>
  <si>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</si>
  <si>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</si>
  <si>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</si>
  <si>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</si>
  <si>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</si>
  <si>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</si>
  <si>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</si>
  <si>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</si>
  <si>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</si>
  <si>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</si>
  <si>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</si>
  <si>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</si>
  <si>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</si>
  <si>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</si>
  <si>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</si>
  <si>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</si>
  <si>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</si>
  <si>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</si>
  <si>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</si>
  <si>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</si>
  <si>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</si>
  <si>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</si>
  <si>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</si>
  <si>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</si>
  <si>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</si>
  <si>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</si>
  <si>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</si>
  <si>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</si>
  <si>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</si>
  <si>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</si>
  <si>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</si>
  <si>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</si>
  <si>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</si>
  <si>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</si>
  <si>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</si>
  <si>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</si>
  <si>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</si>
  <si>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</si>
  <si>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</si>
  <si>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</si>
  <si>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</si>
  <si>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</si>
  <si>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</si>
  <si>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</si>
  <si>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</si>
  <si>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</si>
  <si>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</si>
  <si>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</si>
  <si>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</si>
  <si>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</si>
  <si>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</si>
  <si>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</si>
  <si>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</si>
  <si>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</si>
  <si>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</si>
  <si>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</si>
  <si>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</si>
  <si>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</si>
  <si>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</si>
  <si>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</si>
  <si>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</si>
  <si>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</si>
  <si>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</si>
  <si>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</si>
  <si>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</si>
  <si>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</si>
  <si>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</si>
  <si>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</si>
  <si>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</si>
  <si>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</si>
  <si>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</si>
  <si>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</si>
  <si>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</si>
  <si>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</si>
  <si>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</si>
  <si>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</si>
  <si>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</si>
  <si>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</si>
  <si>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</si>
  <si>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</si>
  <si>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</si>
  <si>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</si>
  <si>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</si>
  <si>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</si>
  <si>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</si>
  <si>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</si>
  <si>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</si>
  <si>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</si>
  <si>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</si>
  <si>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</si>
  <si>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</si>
  <si>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</si>
  <si>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</si>
  <si>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</si>
  <si>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</si>
  <si>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</si>
  <si>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</si>
  <si>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</si>
  <si>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</si>
  <si>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</si>
  <si>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</si>
  <si>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</si>
  <si>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</si>
  <si>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</si>
  <si>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</si>
  <si>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</si>
  <si>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</si>
  <si>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</si>
  <si>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</si>
  <si>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</si>
  <si>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</si>
  <si>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</si>
  <si>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</si>
  <si>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</si>
  <si>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</si>
  <si>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</si>
  <si>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</si>
  <si>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</si>
  <si>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</si>
  <si>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</si>
  <si>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</si>
  <si>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</si>
  <si>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</si>
  <si>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</si>
  <si>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</si>
  <si>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</si>
  <si>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</si>
  <si>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</si>
  <si>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</si>
  <si>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</si>
  <si>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</si>
  <si>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</si>
  <si>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</si>
  <si>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</si>
  <si>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</si>
  <si>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</si>
  <si>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</si>
  <si>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</si>
  <si>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</si>
  <si>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</si>
  <si>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</si>
  <si>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</si>
  <si>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</si>
  <si>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</si>
  <si>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</si>
  <si>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</si>
  <si>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</si>
  <si>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</si>
  <si>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</si>
  <si>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</si>
  <si>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</si>
  <si>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</si>
  <si>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</si>
  <si>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</si>
  <si>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</si>
  <si>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</si>
  <si>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</si>
  <si>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</si>
  <si>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</si>
  <si>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</si>
  <si>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</si>
  <si>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</si>
  <si>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</si>
  <si>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</si>
  <si>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</si>
  <si>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</si>
  <si>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</si>
  <si>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</si>
  <si>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</si>
  <si>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</si>
  <si>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</si>
  <si>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</si>
  <si>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</si>
  <si>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</si>
  <si>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</si>
  <si>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</si>
  <si>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</si>
  <si>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</si>
  <si>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</si>
  <si>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</si>
  <si>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</si>
  <si>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</si>
  <si>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</si>
  <si>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</si>
  <si>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</si>
  <si>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</si>
  <si>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</si>
  <si>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</si>
  <si>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</si>
  <si>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</si>
  <si>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</si>
  <si>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</si>
  <si>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</si>
  <si>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</si>
  <si>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</si>
  <si>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</si>
  <si>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</si>
  <si>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</si>
  <si>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</si>
  <si>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</si>
  <si>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</si>
  <si>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</si>
  <si>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</si>
  <si>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</si>
  <si>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</si>
  <si>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</si>
  <si>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</si>
  <si>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</si>
  <si>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</si>
  <si>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</si>
  <si>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</si>
  <si>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</si>
  <si>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</si>
  <si>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</si>
  <si>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</si>
  <si>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</si>
  <si>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</si>
  <si>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</si>
  <si>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</si>
  <si>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</si>
  <si>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</si>
  <si>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</si>
  <si>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</si>
  <si>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</si>
  <si>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</si>
  <si>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</si>
  <si>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</si>
  <si>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</si>
  <si>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</si>
  <si>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</si>
  <si>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</si>
  <si>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</si>
  <si>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</si>
  <si>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</si>
  <si>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</si>
  <si>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</si>
  <si>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</si>
  <si>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</si>
  <si>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</si>
  <si>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</si>
  <si>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</si>
  <si>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</si>
  <si>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</si>
  <si>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</si>
  <si>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</si>
  <si>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</si>
  <si>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</si>
  <si>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</si>
  <si>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</si>
  <si>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</si>
  <si>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</si>
  <si>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</si>
  <si>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</si>
  <si>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</si>
  <si>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</si>
  <si>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</si>
  <si>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</si>
  <si>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</si>
  <si>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</si>
  <si>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</si>
  <si>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</si>
  <si>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</si>
  <si>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</si>
  <si>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</si>
  <si>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</si>
  <si>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</si>
  <si>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</si>
  <si>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</si>
  <si>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</si>
  <si>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</si>
  <si>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</si>
  <si>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</si>
  <si>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</si>
  <si>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</si>
  <si>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</si>
  <si>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</si>
  <si>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</si>
  <si>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</si>
  <si>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</si>
  <si>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</si>
  <si>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</si>
  <si>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</si>
  <si>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</si>
  <si>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</si>
  <si>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</si>
  <si>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</si>
  <si>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</si>
  <si>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</si>
  <si>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</si>
  <si>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</si>
  <si>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</si>
  <si>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</si>
  <si>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</si>
  <si>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</si>
  <si>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</si>
  <si>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</si>
  <si>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</si>
  <si>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</si>
  <si>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</si>
  <si>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</si>
  <si>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</si>
  <si>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</si>
  <si>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</si>
  <si>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</si>
  <si>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</si>
  <si>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</si>
  <si>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</si>
  <si>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</si>
  <si>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</si>
  <si>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</si>
  <si>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</si>
  <si>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</si>
  <si>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</si>
  <si>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</si>
  <si>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</si>
  <si>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</si>
  <si>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</si>
  <si>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</si>
  <si>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</si>
  <si>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</si>
  <si>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</si>
  <si>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</si>
  <si>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</si>
  <si>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</si>
  <si>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</si>
  <si>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</si>
  <si>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</si>
  <si>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</si>
  <si>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</si>
  <si>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</si>
  <si>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</si>
  <si>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</si>
  <si>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</si>
  <si>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</si>
  <si>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</si>
  <si>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</si>
  <si>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</si>
  <si>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</si>
  <si>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</si>
  <si>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</si>
  <si>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</si>
  <si>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</si>
  <si>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</si>
  <si>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</si>
  <si>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</si>
  <si>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</si>
  <si>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</si>
  <si>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</si>
  <si>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</si>
  <si>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</si>
  <si>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</si>
  <si>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</si>
  <si>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</si>
  <si>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</si>
  <si>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</si>
  <si>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</si>
  <si>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</si>
  <si>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</si>
  <si>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</si>
  <si>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</si>
  <si>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</si>
  <si>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</si>
  <si>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</si>
  <si>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</si>
  <si>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</si>
  <si>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</si>
  <si>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</si>
  <si>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</si>
  <si>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</si>
  <si>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</si>
  <si>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</si>
  <si>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</si>
  <si>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</si>
  <si>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</si>
  <si>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</si>
  <si>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</si>
  <si>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</si>
  <si>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</si>
  <si>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</si>
  <si>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</si>
  <si>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</si>
  <si>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</si>
  <si>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</si>
  <si>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</si>
  <si>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</si>
  <si>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</si>
  <si>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</si>
  <si>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</si>
  <si>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</si>
  <si>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</si>
  <si>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</si>
  <si>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</si>
  <si>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</si>
  <si>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</si>
  <si>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</si>
  <si>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</si>
  <si>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</si>
  <si>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</si>
  <si>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</si>
  <si>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</si>
  <si>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</si>
  <si>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</si>
  <si>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</si>
  <si>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</si>
  <si>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</si>
  <si>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</si>
  <si>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</si>
  <si>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</si>
  <si>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</si>
  <si>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</si>
  <si>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</si>
  <si>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</si>
  <si>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</si>
  <si>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</si>
  <si>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</si>
  <si>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</si>
  <si>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</si>
  <si>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</si>
  <si>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</si>
  <si>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</si>
  <si>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</si>
  <si>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</si>
  <si>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</si>
  <si>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</si>
  <si>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</si>
  <si>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</si>
  <si>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</si>
  <si>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</si>
  <si>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</si>
  <si>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</si>
  <si>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</si>
  <si>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</si>
  <si>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</si>
  <si>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</si>
  <si>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</si>
  <si>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</si>
  <si>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</si>
  <si>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</si>
  <si>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</si>
  <si>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</si>
  <si>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</si>
  <si>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</si>
  <si>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</si>
  <si>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</si>
  <si>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</si>
  <si>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</si>
  <si>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</si>
  <si>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</si>
  <si>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</si>
  <si>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</si>
  <si>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</si>
  <si>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</si>
  <si>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</si>
  <si>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</si>
  <si>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</si>
  <si>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</si>
  <si>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</si>
  <si>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</si>
  <si>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</si>
  <si>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</si>
  <si>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</si>
  <si>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</si>
  <si>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</si>
  <si>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</si>
  <si>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</si>
  <si>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</si>
  <si>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</si>
  <si>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</si>
  <si>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</si>
  <si>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</si>
  <si>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</si>
  <si>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</si>
  <si>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</si>
  <si>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</si>
  <si>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</si>
  <si>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</si>
  <si>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</si>
  <si>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</si>
  <si>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</si>
  <si>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</si>
  <si>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</si>
  <si>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</si>
  <si>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</si>
  <si>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</si>
  <si>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</si>
  <si>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</si>
  <si>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</si>
  <si>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</si>
  <si>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</si>
  <si>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</si>
  <si>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</si>
  <si>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</si>
  <si>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</si>
  <si>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</si>
  <si>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</si>
  <si>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</si>
  <si>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</si>
  <si>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</si>
  <si>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</si>
  <si>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</si>
  <si>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</si>
  <si>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</si>
  <si>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</si>
  <si>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</si>
  <si>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</si>
  <si>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</si>
  <si>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</si>
  <si>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</si>
  <si>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</si>
  <si>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</si>
  <si>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</si>
  <si>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</si>
  <si>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</si>
  <si>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</si>
  <si>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</si>
  <si>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</si>
  <si>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</si>
  <si>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</si>
  <si>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</si>
  <si>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</si>
  <si>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</si>
  <si>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</si>
  <si>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</si>
  <si>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</si>
  <si>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</si>
  <si>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</si>
  <si>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</si>
  <si>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</si>
  <si>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</si>
  <si>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</si>
  <si>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</si>
  <si>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</si>
  <si>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</si>
  <si>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</si>
  <si>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</si>
  <si>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</si>
  <si>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</si>
  <si>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</si>
  <si>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</si>
  <si>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</si>
  <si>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</si>
  <si>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</si>
  <si>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</si>
  <si>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</si>
  <si>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</si>
  <si>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</si>
  <si>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</si>
  <si>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</si>
  <si>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</si>
  <si>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</si>
  <si>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</si>
  <si>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</si>
  <si>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</si>
  <si>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</si>
  <si>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</si>
  <si>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</si>
  <si>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</si>
  <si>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</si>
  <si>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</si>
  <si>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</si>
  <si>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</si>
  <si>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</si>
  <si>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</si>
  <si>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</si>
  <si>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</si>
  <si>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</si>
  <si>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</si>
  <si>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</si>
  <si>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</si>
  <si>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</si>
  <si>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</si>
  <si>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</si>
  <si>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</si>
  <si>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</si>
  <si>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</si>
  <si>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</si>
  <si>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</si>
  <si>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</si>
  <si>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</si>
  <si>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</si>
  <si>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</si>
  <si>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</si>
  <si>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</si>
  <si>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</si>
  <si>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</si>
  <si>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</si>
  <si>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</si>
  <si>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</si>
  <si>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</si>
  <si>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</si>
  <si>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</si>
  <si>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</si>
  <si>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</si>
  <si>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</si>
  <si>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</si>
  <si>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</si>
  <si>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</si>
  <si>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</si>
  <si>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</si>
  <si>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</si>
  <si>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</si>
  <si>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</si>
  <si>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</si>
  <si>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</si>
  <si>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</si>
  <si>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</si>
  <si>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</si>
  <si>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</si>
  <si>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</si>
  <si>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</si>
  <si>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</si>
  <si>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</si>
  <si>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</si>
  <si>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</si>
  <si>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</si>
  <si>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</si>
  <si>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</si>
  <si>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</si>
  <si>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</si>
  <si>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</si>
  <si>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</si>
  <si>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</si>
  <si>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</si>
  <si>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</si>
  <si>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</si>
  <si>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</si>
  <si>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</si>
  <si>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</si>
  <si>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</si>
  <si>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</si>
  <si>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</si>
  <si>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</si>
  <si>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</si>
  <si>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</si>
  <si>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</si>
  <si>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</si>
  <si>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</si>
  <si>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</si>
  <si>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</si>
  <si>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</si>
  <si>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</si>
  <si>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</si>
  <si>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</si>
  <si>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</si>
  <si>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</si>
  <si>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</si>
  <si>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</si>
  <si>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</si>
  <si>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</si>
  <si>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</si>
  <si>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</si>
  <si>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</si>
  <si>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</si>
  <si>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</si>
  <si>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</si>
  <si>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</si>
  <si>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</si>
  <si>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</si>
  <si>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</si>
  <si>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</si>
  <si>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</si>
  <si>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</si>
  <si>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</si>
  <si>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</si>
  <si>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</si>
  <si>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</si>
  <si>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</si>
  <si>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</si>
  <si>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</si>
  <si>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</si>
  <si>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</si>
  <si>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</si>
  <si>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</si>
  <si>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</si>
  <si>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</si>
  <si>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</si>
  <si>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</si>
  <si>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</si>
  <si>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</si>
  <si>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</si>
  <si>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</si>
  <si>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</si>
  <si>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</si>
  <si>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</si>
  <si>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</si>
  <si>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</si>
  <si>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</si>
  <si>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</si>
  <si>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</si>
  <si>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</si>
  <si>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</si>
  <si>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</si>
  <si>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</si>
  <si>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</si>
  <si>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</si>
  <si>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</si>
  <si>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</si>
  <si>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</si>
  <si>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</si>
  <si>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</si>
  <si>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</si>
  <si>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</si>
  <si>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</si>
  <si>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</si>
  <si>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</si>
  <si>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</si>
  <si>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</si>
  <si>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</si>
  <si>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</si>
  <si>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</si>
  <si>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</si>
  <si>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</si>
  <si>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</si>
  <si>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</si>
  <si>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</si>
  <si>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</si>
  <si>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</si>
  <si>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</si>
  <si>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</si>
  <si>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</si>
  <si>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</si>
  <si>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</si>
  <si>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</si>
  <si>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</si>
  <si>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</si>
  <si>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</si>
  <si>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</si>
  <si>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</si>
  <si>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</si>
  <si>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</si>
  <si>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</si>
  <si>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</si>
  <si>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</si>
  <si>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</si>
  <si>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</si>
  <si>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</si>
  <si>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</si>
  <si>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</si>
  <si>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</si>
  <si>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</si>
  <si>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</si>
  <si>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</si>
  <si>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</si>
  <si>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</si>
  <si>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</si>
  <si>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</si>
  <si>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</si>
  <si>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</si>
  <si>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</si>
  <si>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</si>
  <si>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</si>
  <si>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</si>
  <si>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</si>
  <si>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</si>
  <si>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</si>
  <si>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</si>
  <si>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</si>
  <si>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</si>
  <si>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</si>
  <si>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</si>
  <si>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</si>
  <si>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</si>
  <si>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</si>
  <si>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</si>
  <si>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</si>
  <si>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</si>
  <si>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</si>
  <si>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</si>
  <si>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</si>
  <si>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</si>
  <si>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</si>
  <si>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</si>
  <si>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</si>
  <si>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</si>
  <si>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</si>
  <si>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</si>
  <si>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</si>
  <si>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</si>
  <si>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</si>
  <si>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</si>
  <si>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</si>
  <si>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</si>
  <si>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</si>
  <si>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</si>
  <si>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</si>
  <si>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</si>
  <si>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</si>
  <si>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</si>
  <si>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</si>
  <si>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</si>
  <si>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</si>
  <si>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</si>
  <si>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</si>
  <si>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</si>
  <si>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</si>
  <si>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</si>
  <si>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</si>
  <si>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</si>
  <si>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</si>
  <si>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</si>
  <si>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</si>
  <si>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</si>
  <si>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</si>
  <si>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</si>
  <si>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</si>
  <si>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</si>
  <si>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</si>
  <si>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</si>
  <si>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</si>
  <si>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</si>
  <si>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</si>
  <si>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</si>
  <si>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</si>
  <si>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</si>
  <si>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</si>
  <si>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</si>
  <si>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</si>
  <si>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</si>
  <si>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</si>
  <si>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</si>
  <si>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</si>
  <si>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</si>
  <si>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</si>
  <si>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</si>
  <si>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</si>
  <si>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</si>
  <si>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</si>
  <si>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</si>
  <si>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</si>
  <si>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</si>
  <si>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</si>
  <si>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</si>
  <si>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</si>
  <si>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</si>
  <si>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</si>
  <si>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</si>
  <si>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</si>
  <si>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</si>
  <si>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</si>
  <si>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</si>
  <si>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</si>
  <si>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</si>
  <si>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</si>
  <si>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</si>
  <si>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</si>
  <si>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</si>
  <si>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</si>
  <si>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</si>
  <si>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</si>
  <si>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</si>
  <si>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</si>
  <si>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</si>
  <si>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</si>
  <si>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</si>
  <si>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</si>
  <si>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</si>
  <si>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</si>
  <si>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</si>
  <si>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</si>
  <si>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</si>
  <si>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</si>
  <si>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</si>
  <si>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</si>
  <si>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</si>
  <si>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</si>
  <si>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</si>
  <si>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</si>
  <si>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</si>
  <si>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</si>
  <si>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</si>
  <si>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</si>
  <si>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</si>
  <si>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</si>
  <si>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</si>
  <si>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</si>
  <si>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</si>
  <si>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</si>
  <si>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</si>
  <si>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</si>
  <si>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</si>
  <si>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</si>
  <si>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</si>
  <si>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</si>
  <si>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</si>
  <si>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</si>
  <si>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</si>
  <si>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</si>
  <si>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</si>
  <si>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</si>
  <si>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</si>
  <si>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</si>
  <si>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</si>
  <si>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</si>
  <si>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</si>
  <si>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</si>
  <si>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</si>
  <si>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</si>
  <si>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</si>
  <si>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</si>
  <si>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</si>
  <si>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</si>
  <si>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</si>
  <si>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</si>
  <si>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</si>
  <si>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</si>
  <si>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</si>
  <si>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</si>
  <si>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</si>
  <si>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</si>
  <si>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</si>
  <si>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</si>
  <si>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</si>
  <si>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</si>
  <si>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</si>
  <si>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</si>
  <si>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</si>
  <si>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</si>
  <si>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</si>
  <si>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</si>
  <si>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</si>
  <si>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</si>
  <si>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</si>
  <si>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</si>
  <si>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</si>
  <si>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</si>
  <si>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</si>
  <si>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</si>
  <si>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</si>
  <si>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</si>
  <si>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</si>
  <si>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</si>
  <si>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</si>
  <si>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</si>
  <si>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</si>
  <si>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</si>
  <si>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</si>
  <si>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</si>
  <si>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</si>
  <si>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</si>
  <si>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</si>
  <si>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</si>
  <si>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</si>
  <si>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</si>
  <si>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</si>
  <si>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</si>
  <si>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</si>
  <si>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</si>
  <si>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</si>
  <si>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</si>
  <si>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</si>
  <si>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</si>
  <si>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</si>
  <si>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</si>
  <si>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</si>
  <si>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</si>
  <si>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</si>
  <si>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</si>
  <si>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</si>
  <si>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</si>
  <si>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</si>
  <si>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</si>
  <si>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</si>
  <si>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</si>
  <si>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</si>
  <si>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</si>
  <si>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</si>
  <si>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</si>
  <si>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</si>
  <si>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</si>
  <si>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</si>
  <si>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</si>
  <si>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</si>
  <si>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</si>
  <si>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</si>
  <si>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</si>
  <si>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</si>
  <si>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</si>
  <si>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</si>
  <si>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</si>
  <si>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</si>
  <si>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</si>
  <si>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</si>
  <si>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</si>
  <si>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</si>
  <si>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</si>
  <si>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</si>
  <si>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</si>
  <si>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</si>
  <si>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</si>
  <si>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</si>
  <si>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</si>
  <si>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</si>
  <si>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</si>
  <si>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</si>
  <si>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</si>
  <si>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</si>
  <si>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</si>
  <si>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</si>
  <si>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</si>
  <si>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</si>
  <si>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</si>
  <si>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</si>
  <si>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</si>
  <si>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</si>
  <si>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</si>
  <si>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</si>
  <si>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</si>
  <si>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</si>
  <si>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</si>
  <si>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</si>
  <si>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</si>
  <si>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</si>
  <si>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</si>
  <si>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</si>
  <si>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</si>
  <si>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</si>
  <si>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</si>
  <si>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</si>
  <si>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</si>
  <si>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</si>
  <si>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</si>
  <si>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</si>
  <si>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</si>
  <si>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</si>
  <si>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</si>
  <si>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</si>
  <si>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</si>
  <si>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</si>
  <si>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</si>
  <si>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</si>
  <si>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</si>
  <si>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</si>
  <si>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</si>
  <si>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</si>
  <si>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</si>
  <si>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</si>
  <si>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</si>
  <si>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</si>
  <si>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</si>
  <si>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</si>
  <si>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</si>
  <si>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</si>
  <si>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</si>
  <si>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</si>
  <si>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</si>
  <si>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</si>
  <si>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</si>
  <si>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</si>
  <si>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</si>
  <si>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</si>
  <si>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</si>
  <si>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</si>
  <si>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</si>
  <si>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</si>
  <si>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</si>
  <si>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</si>
  <si>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</si>
  <si>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</si>
  <si>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</si>
  <si>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</si>
  <si>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</si>
  <si>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</si>
  <si>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</si>
  <si>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</si>
  <si>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</si>
  <si>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</si>
  <si>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</si>
  <si>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</si>
  <si>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</si>
  <si>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</si>
  <si>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</si>
  <si>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</si>
  <si>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</si>
  <si>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</si>
  <si>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</si>
  <si>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</si>
  <si>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</si>
  <si>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</si>
  <si>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</si>
  <si>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</si>
  <si>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</si>
  <si>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</si>
  <si>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</si>
  <si>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</si>
  <si>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</si>
  <si>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</si>
  <si>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</si>
  <si>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</si>
  <si>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</si>
  <si>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</si>
  <si>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</si>
  <si>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</si>
  <si>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</si>
  <si>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</si>
  <si>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</si>
  <si>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</si>
  <si>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</si>
  <si>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</si>
  <si>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</si>
  <si>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</si>
  <si>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</si>
  <si>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</si>
  <si>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</si>
  <si>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</si>
  <si>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</si>
  <si>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</si>
  <si>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</si>
  <si>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</si>
  <si>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</si>
  <si>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</si>
  <si>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</si>
  <si>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</si>
  <si>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</si>
  <si>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</si>
  <si>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</si>
  <si>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</si>
  <si>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</si>
  <si>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</si>
  <si>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</si>
  <si>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</si>
  <si>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</si>
  <si>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</si>
  <si>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</si>
  <si>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</si>
  <si>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</si>
  <si>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</si>
  <si>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</si>
  <si>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</si>
  <si>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</si>
  <si>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</si>
  <si>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</si>
  <si>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</si>
  <si>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</si>
  <si>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</si>
  <si>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</si>
  <si>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</si>
  <si>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</si>
  <si>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</si>
  <si>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</si>
  <si>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</si>
  <si>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</si>
  <si>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</si>
  <si>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</si>
  <si>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</si>
  <si>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</si>
  <si>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</si>
  <si>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</si>
  <si>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</si>
  <si>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</si>
  <si>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</si>
  <si>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</si>
  <si>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</si>
  <si>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</si>
  <si>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</si>
  <si>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</si>
  <si>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</si>
  <si>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</si>
  <si>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</si>
  <si>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</si>
  <si>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</si>
  <si>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</si>
  <si>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</si>
  <si>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</si>
  <si>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</si>
  <si>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</si>
  <si>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</si>
  <si>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</si>
  <si>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</si>
  <si>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</si>
  <si>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</si>
  <si>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</si>
  <si>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</si>
  <si>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</si>
  <si>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</si>
  <si>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</si>
  <si>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</si>
  <si>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</si>
  <si>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</si>
  <si>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</si>
  <si>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</si>
  <si>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</si>
  <si>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</si>
  <si>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</si>
  <si>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</si>
  <si>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</si>
  <si>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</si>
  <si>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</si>
  <si>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</si>
  <si>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</si>
  <si>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</si>
  <si>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</si>
  <si>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</si>
  <si>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</si>
  <si>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</si>
  <si>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</si>
  <si>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</si>
  <si>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</si>
  <si>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</si>
  <si>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</si>
  <si>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</si>
  <si>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</si>
  <si>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</si>
  <si>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</si>
  <si>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</si>
  <si>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</si>
  <si>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</si>
  <si>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</si>
  <si>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</si>
  <si>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</si>
  <si>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</si>
  <si>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</si>
  <si>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</si>
  <si>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</si>
  <si>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</si>
  <si>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</si>
  <si>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</si>
  <si>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</si>
  <si>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</si>
  <si>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</si>
  <si>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</si>
  <si>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</si>
  <si>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</si>
  <si>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</si>
  <si>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</si>
  <si>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</si>
  <si>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</si>
  <si>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</si>
  <si>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</si>
  <si>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</si>
  <si>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</si>
  <si>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</si>
  <si>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</si>
  <si>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</si>
  <si>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</si>
  <si>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</si>
  <si>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</si>
  <si>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</si>
  <si>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</si>
  <si>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</si>
  <si>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</si>
  <si>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</si>
  <si>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</si>
  <si>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</si>
  <si>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</si>
  <si>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</si>
  <si>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</si>
  <si>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</si>
  <si>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</si>
  <si>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</si>
  <si>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</si>
  <si>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</si>
  <si>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</si>
  <si>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</si>
  <si>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</si>
  <si>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</si>
  <si>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</si>
  <si>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</si>
  <si>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</si>
  <si>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</si>
  <si>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</si>
  <si>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</si>
  <si>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</si>
  <si>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</si>
  <si>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</si>
  <si>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</si>
  <si>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</si>
  <si>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</si>
  <si>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</si>
  <si>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</si>
  <si>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</si>
  <si>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</si>
  <si>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</si>
  <si>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</si>
  <si>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</si>
  <si>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</si>
  <si>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</si>
  <si>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</si>
  <si>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</si>
  <si>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</si>
  <si>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</si>
  <si>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</si>
  <si>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</si>
  <si>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</si>
  <si>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</si>
  <si>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</si>
  <si>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</si>
  <si>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</si>
  <si>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</si>
  <si>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</si>
  <si>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</si>
  <si>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</si>
  <si>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</si>
  <si>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</si>
  <si>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</si>
  <si>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</si>
  <si>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</si>
  <si>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</si>
  <si>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</si>
  <si>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</si>
  <si>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</si>
  <si>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</si>
  <si>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</si>
  <si>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</si>
  <si>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</si>
  <si>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</si>
  <si>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</si>
  <si>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</si>
  <si>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</si>
  <si>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</si>
  <si>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</si>
  <si>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</si>
  <si>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</si>
  <si>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</si>
  <si>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</si>
  <si>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</si>
  <si>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</si>
  <si>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</si>
  <si>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</si>
  <si>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</si>
  <si>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</si>
  <si>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</si>
  <si>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</si>
  <si>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</si>
  <si>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</si>
  <si>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</si>
  <si>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</si>
  <si>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</si>
  <si>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</si>
  <si>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</si>
  <si>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</si>
  <si>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</si>
  <si>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</si>
  <si>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</si>
  <si>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</si>
  <si>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</si>
  <si>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</si>
  <si>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</si>
  <si>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</si>
  <si>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</si>
  <si>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</si>
  <si>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</si>
  <si>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</si>
  <si>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</si>
  <si>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</si>
  <si>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</si>
  <si>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</si>
  <si>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</si>
  <si>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</si>
  <si>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</si>
  <si>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</si>
  <si>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</si>
  <si>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</si>
  <si>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</si>
  <si>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</si>
  <si>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</si>
  <si>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</si>
  <si>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</si>
  <si>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</si>
  <si>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</si>
  <si>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</si>
  <si>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</si>
  <si>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</si>
  <si>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</si>
  <si>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</si>
  <si>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</si>
  <si>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</si>
  <si>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</si>
  <si>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</si>
  <si>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</si>
  <si>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</si>
  <si>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</si>
  <si>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</si>
  <si>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</si>
  <si>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</si>
  <si>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</si>
  <si>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</si>
  <si>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</si>
  <si>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</si>
  <si>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</si>
  <si>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</si>
  <si>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</si>
  <si>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</si>
  <si>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</si>
  <si>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</si>
  <si>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</si>
  <si>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</si>
  <si>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</si>
  <si>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</si>
  <si>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</si>
  <si>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</si>
  <si>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</si>
  <si>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</si>
  <si>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</si>
  <si>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</si>
  <si>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</si>
  <si>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</si>
  <si>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</si>
  <si>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</si>
  <si>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</si>
  <si>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</si>
  <si>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</si>
  <si>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</si>
  <si>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</si>
  <si>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</si>
  <si>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</si>
  <si>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</si>
  <si>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</si>
  <si>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</si>
  <si>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</si>
  <si>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</si>
  <si>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</si>
  <si>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</si>
  <si>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</si>
  <si>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</si>
  <si>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</si>
  <si>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</si>
  <si>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</si>
  <si>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</si>
  <si>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</si>
  <si>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</si>
  <si>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</si>
  <si>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</si>
  <si>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</si>
  <si>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</si>
  <si>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</si>
  <si>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</si>
  <si>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</si>
  <si>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</si>
  <si>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</si>
  <si>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</si>
  <si>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</si>
  <si>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</si>
  <si>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</si>
  <si>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</si>
  <si>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</si>
  <si>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</si>
  <si>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</si>
  <si>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</si>
  <si>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</si>
  <si>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</si>
  <si>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</si>
  <si>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</si>
  <si>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</si>
  <si>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</si>
  <si>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</si>
  <si>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</si>
  <si>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</si>
  <si>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</si>
  <si>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</si>
  <si>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</si>
  <si>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</si>
  <si>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</si>
  <si>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</si>
  <si>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</si>
  <si>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</si>
  <si>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</si>
  <si>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</si>
  <si>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</si>
  <si>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</si>
  <si>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</si>
  <si>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</si>
  <si>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</si>
  <si>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</si>
  <si>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</si>
  <si>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</si>
  <si>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</si>
  <si>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</si>
  <si>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</si>
  <si>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</si>
  <si>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</si>
  <si>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</si>
  <si>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</si>
  <si>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</si>
  <si>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</si>
  <si>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</si>
  <si>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</si>
  <si>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</si>
  <si>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</si>
  <si>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</si>
  <si>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</si>
  <si>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</si>
  <si>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</si>
  <si>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</si>
  <si>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</si>
  <si>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</si>
  <si>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</si>
  <si>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</si>
  <si>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</si>
  <si>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</si>
  <si>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</si>
  <si>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</si>
  <si>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</si>
  <si>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</si>
  <si>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</si>
  <si>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</si>
  <si>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</si>
  <si>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</si>
  <si>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</si>
  <si>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</si>
  <si>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</si>
  <si>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</si>
  <si>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</si>
  <si>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</si>
  <si>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</si>
  <si>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</si>
  <si>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</si>
  <si>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</si>
  <si>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</si>
  <si>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</si>
  <si>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</si>
  <si>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</si>
  <si>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</si>
  <si>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</si>
  <si>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</si>
  <si>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</si>
  <si>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</si>
  <si>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</si>
  <si>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</si>
  <si>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</si>
  <si>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</si>
  <si>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</si>
  <si>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</si>
  <si>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</si>
  <si>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</si>
  <si>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</si>
  <si>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</si>
  <si>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</si>
  <si>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</si>
  <si>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</si>
  <si>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</si>
  <si>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</si>
  <si>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</si>
  <si>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</si>
  <si>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</si>
  <si>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</si>
  <si>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</si>
  <si>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</si>
  <si>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</si>
  <si>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</si>
  <si>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</si>
  <si>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</si>
  <si>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</si>
  <si>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</si>
  <si>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</si>
  <si>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</si>
  <si>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</si>
  <si>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</si>
  <si>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</si>
  <si>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</si>
  <si>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</si>
  <si>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</si>
  <si>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</si>
  <si>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</si>
  <si>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</si>
  <si>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</si>
  <si>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</si>
  <si>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</si>
  <si>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</si>
  <si>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</si>
  <si>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</si>
  <si>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</si>
  <si>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</si>
  <si>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</si>
  <si>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</si>
  <si>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</si>
  <si>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</si>
  <si>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</si>
  <si>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</si>
  <si>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</si>
  <si>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</si>
  <si>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</si>
  <si>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</si>
  <si>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</si>
  <si>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</si>
  <si>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</si>
  <si>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</si>
  <si>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</si>
  <si>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</si>
  <si>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</si>
  <si>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</si>
  <si>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</si>
  <si>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</si>
  <si>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</si>
  <si>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</si>
  <si>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</si>
  <si>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</si>
  <si>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</si>
  <si>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</si>
  <si>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</si>
  <si>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</si>
  <si>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</si>
  <si>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</si>
  <si>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</si>
  <si>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</si>
  <si>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</si>
  <si>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</si>
  <si>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</si>
  <si>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</si>
  <si>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</si>
  <si>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</si>
  <si>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</si>
  <si>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</si>
  <si>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</si>
  <si>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</si>
  <si>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</si>
  <si>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</si>
  <si>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</si>
  <si>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</si>
  <si>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</si>
  <si>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</si>
  <si>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</si>
  <si>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</si>
  <si>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</si>
  <si>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</si>
  <si>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</si>
  <si>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</si>
  <si>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</si>
  <si>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</si>
  <si>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</si>
  <si>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</si>
  <si>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</si>
  <si>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</si>
  <si>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</si>
  <si>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</si>
  <si>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</si>
  <si>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</si>
  <si>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</si>
  <si>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</si>
  <si>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</si>
  <si>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</si>
  <si>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</si>
  <si>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</si>
  <si>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</si>
  <si>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</si>
  <si>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</si>
  <si>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</si>
  <si>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</si>
  <si>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</si>
  <si>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</si>
  <si>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</si>
  <si>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</si>
  <si>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</si>
  <si>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</si>
  <si>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</si>
  <si>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</si>
  <si>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</si>
  <si>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</si>
  <si>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</si>
  <si>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</si>
  <si>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</si>
  <si>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</si>
  <si>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</si>
  <si>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</si>
  <si>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</si>
  <si>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</si>
  <si>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</si>
  <si>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</si>
  <si>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</si>
  <si>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</si>
  <si>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</si>
  <si>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</si>
  <si>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</si>
  <si>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</si>
  <si>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</si>
  <si>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</si>
  <si>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</si>
  <si>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</si>
  <si>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</si>
  <si>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</si>
  <si>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</si>
  <si>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</si>
  <si>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</si>
  <si>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</si>
  <si>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</si>
  <si>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</si>
  <si>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</si>
  <si>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</si>
  <si>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</si>
  <si>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</si>
  <si>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</si>
  <si>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</si>
  <si>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</si>
  <si>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</si>
  <si>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</si>
  <si>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</si>
  <si>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</si>
  <si>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</si>
  <si>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</si>
  <si>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</si>
  <si>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</si>
  <si>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</si>
  <si>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</si>
  <si>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</si>
  <si>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</si>
  <si>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</si>
  <si>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</si>
  <si>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</si>
  <si>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</si>
  <si>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</si>
  <si>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</si>
  <si>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</si>
  <si>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</si>
  <si>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</si>
  <si>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</si>
  <si>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</si>
  <si>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</si>
  <si>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</si>
  <si>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</si>
  <si>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</si>
  <si>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</si>
  <si>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</si>
  <si>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</si>
  <si>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</si>
  <si>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</si>
  <si>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</si>
  <si>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</si>
  <si>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</si>
  <si>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</si>
  <si>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</si>
  <si>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</si>
  <si>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</si>
  <si>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</si>
  <si>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</si>
  <si>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</si>
  <si>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</si>
  <si>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</si>
  <si>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</si>
  <si>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</si>
  <si>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</si>
  <si>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</si>
  <si>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</si>
  <si>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</si>
  <si>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</si>
  <si>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</si>
  <si>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</si>
  <si>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</si>
  <si>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</si>
  <si>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</si>
  <si>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</si>
  <si>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</si>
  <si>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</si>
  <si>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</si>
  <si>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</si>
  <si>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</si>
  <si>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</si>
  <si>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</si>
  <si>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</si>
  <si>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</si>
  <si>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</si>
  <si>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</si>
  <si>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</si>
  <si>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</si>
  <si>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</si>
  <si>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</si>
  <si>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</si>
  <si>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</si>
  <si>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</si>
  <si>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</si>
  <si>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</si>
  <si>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</si>
  <si>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</si>
  <si>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</si>
  <si>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</si>
  <si>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</si>
  <si>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</si>
  <si>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</si>
  <si>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</si>
  <si>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</si>
  <si>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</si>
  <si>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</si>
  <si>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</si>
  <si>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</si>
  <si>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</si>
  <si>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</si>
  <si>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</si>
  <si>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</si>
  <si>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</si>
  <si>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</si>
  <si>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</si>
  <si>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</si>
  <si>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</si>
  <si>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</si>
  <si>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</si>
  <si>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</si>
  <si>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</si>
  <si>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</si>
  <si>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</si>
  <si>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</si>
  <si>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</si>
  <si>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</si>
  <si>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</si>
  <si>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</si>
  <si>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</si>
  <si>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</si>
  <si>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</si>
  <si>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</si>
  <si>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</si>
  <si>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</si>
  <si>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</si>
  <si>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</si>
  <si>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</si>
  <si>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</si>
  <si>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</si>
  <si>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</si>
  <si>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</si>
  <si>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</si>
  <si>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</si>
  <si>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</si>
  <si>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</si>
  <si>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</si>
  <si>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</si>
  <si>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</si>
  <si>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</si>
  <si>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</si>
  <si>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</si>
  <si>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</si>
  <si>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</si>
  <si>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</si>
  <si>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</si>
  <si>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</si>
  <si>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</si>
  <si>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</si>
  <si>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</si>
  <si>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</si>
  <si>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</si>
  <si>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</si>
  <si>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</si>
  <si>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</si>
  <si>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</si>
  <si>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</si>
  <si>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</si>
  <si>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</si>
  <si>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</si>
  <si>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</si>
  <si>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</si>
  <si>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</si>
  <si>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</si>
  <si>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</si>
  <si>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</si>
  <si>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</si>
  <si>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</si>
  <si>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</si>
  <si>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</si>
  <si>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</si>
  <si>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</si>
  <si>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</si>
  <si>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</si>
  <si>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</si>
  <si>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</si>
  <si>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</si>
  <si>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</si>
  <si>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</si>
  <si>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</si>
  <si>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</si>
  <si>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</si>
  <si>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</si>
  <si>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</si>
  <si>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</si>
  <si>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</si>
  <si>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</si>
  <si>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</si>
  <si>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</si>
  <si>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</si>
  <si>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</si>
  <si>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</si>
  <si>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</si>
  <si>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</si>
  <si>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</si>
  <si>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</si>
  <si>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</si>
  <si>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</si>
  <si>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</si>
  <si>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</si>
  <si>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</si>
  <si>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</si>
  <si>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</si>
  <si>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</si>
  <si>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</si>
  <si>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</si>
  <si>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</si>
  <si>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</si>
  <si>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</si>
  <si>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</si>
  <si>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</si>
  <si>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</si>
  <si>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</si>
  <si>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</si>
  <si>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</si>
  <si>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</si>
  <si>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</si>
  <si>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</si>
  <si>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</si>
  <si>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</si>
  <si>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</si>
  <si>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</si>
  <si>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</si>
  <si>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</si>
  <si>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</si>
  <si>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</si>
  <si>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</si>
  <si>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</si>
  <si>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</si>
  <si>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</si>
  <si>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</si>
  <si>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</si>
  <si>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</si>
  <si>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</si>
  <si>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</si>
  <si>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</si>
  <si>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</si>
  <si>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</si>
  <si>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</si>
  <si>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</si>
  <si>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</si>
  <si>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</si>
  <si>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</si>
  <si>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</si>
  <si>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</si>
  <si>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</si>
  <si>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</si>
  <si>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</si>
  <si>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</si>
  <si>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</si>
  <si>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</si>
  <si>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</si>
  <si>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</si>
  <si>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</si>
  <si>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</si>
  <si>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</si>
  <si>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</si>
  <si>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</si>
  <si>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</si>
  <si>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</si>
  <si>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</si>
  <si>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</si>
  <si>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</si>
  <si>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</si>
  <si>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</si>
  <si>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</si>
  <si>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</si>
  <si>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</si>
  <si>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</si>
  <si>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</si>
  <si>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</si>
  <si>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</si>
  <si>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</si>
  <si>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</si>
  <si>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</si>
  <si>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</si>
  <si>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</si>
  <si>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</si>
  <si>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</si>
  <si>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</si>
  <si>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</si>
  <si>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</si>
  <si>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</si>
  <si>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</si>
  <si>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</si>
  <si>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</si>
  <si>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</si>
  <si>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</si>
  <si>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</si>
  <si>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</si>
  <si>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</si>
  <si>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</si>
  <si>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</si>
  <si>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</si>
  <si>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</si>
  <si>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</si>
  <si>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</si>
  <si>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</si>
  <si>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</si>
  <si>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</si>
  <si>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</si>
  <si>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</si>
  <si>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</si>
  <si>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</si>
  <si>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</si>
  <si>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</si>
  <si>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</si>
  <si>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</si>
  <si>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</si>
  <si>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</si>
  <si>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</si>
  <si>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</si>
  <si>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</si>
  <si>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</si>
  <si>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</si>
  <si>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</si>
  <si>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</si>
  <si>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</si>
  <si>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</si>
  <si>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</si>
  <si>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</si>
  <si>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</si>
  <si>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</si>
  <si>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</si>
  <si>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</si>
  <si>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</si>
  <si>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</si>
  <si>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</si>
  <si>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</si>
  <si>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</si>
  <si>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</si>
  <si>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</si>
  <si>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</si>
  <si>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</si>
  <si>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</si>
  <si>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</si>
  <si>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</si>
  <si>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</si>
  <si>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</si>
  <si>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</si>
  <si>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</si>
  <si>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</si>
  <si>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</si>
  <si>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</si>
  <si>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</si>
  <si>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</si>
  <si>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</si>
  <si>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</si>
  <si>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</si>
  <si>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</si>
  <si>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</si>
  <si>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</si>
  <si>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</si>
  <si>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</si>
  <si>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</si>
  <si>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</si>
  <si>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</si>
  <si>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</si>
  <si>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</si>
  <si>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</si>
  <si>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</si>
  <si>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</si>
  <si>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</si>
  <si>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</si>
  <si>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</si>
  <si>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</si>
  <si>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</si>
  <si>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</si>
  <si>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</si>
  <si>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</si>
  <si>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</si>
  <si>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</si>
  <si>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</si>
  <si>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</si>
  <si>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</si>
  <si>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</si>
  <si>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</si>
  <si>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</si>
  <si>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</si>
  <si>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</si>
  <si>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</si>
  <si>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</si>
  <si>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</si>
  <si>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</si>
  <si>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</si>
  <si>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</si>
  <si>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</si>
  <si>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</si>
  <si>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</si>
  <si>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</si>
  <si>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</si>
  <si>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</si>
  <si>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</si>
  <si>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</si>
  <si>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</si>
  <si>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</si>
  <si>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</si>
  <si>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</si>
  <si>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</si>
  <si>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</si>
  <si>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</si>
  <si>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</si>
  <si>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</si>
  <si>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</si>
  <si>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</si>
  <si>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</si>
  <si>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</si>
  <si>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</si>
  <si>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</si>
  <si>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</si>
  <si>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</si>
  <si>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</si>
  <si>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</si>
  <si>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</si>
  <si>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</si>
  <si>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</si>
  <si>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</si>
  <si>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</si>
  <si>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</si>
  <si>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</si>
  <si>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</si>
  <si>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</si>
  <si>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</si>
  <si>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</si>
  <si>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</si>
  <si>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</si>
  <si>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</si>
  <si>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</si>
  <si>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</si>
  <si>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</si>
  <si>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</si>
  <si>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</si>
  <si>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</si>
  <si>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</si>
  <si>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</si>
  <si>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</si>
  <si>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</si>
  <si>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</si>
  <si>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</si>
  <si>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</si>
  <si>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</si>
  <si>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</si>
  <si>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</si>
  <si>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</si>
  <si>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</si>
  <si>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</si>
  <si>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</si>
  <si>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</si>
  <si>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</si>
  <si>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</si>
  <si>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</si>
  <si>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</si>
  <si>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</si>
  <si>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</si>
  <si>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</si>
  <si>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</si>
  <si>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</si>
  <si>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</si>
  <si>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</si>
  <si>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</si>
  <si>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</si>
  <si>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</si>
  <si>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</si>
  <si>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</si>
  <si>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</si>
  <si>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</si>
  <si>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</si>
  <si>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</si>
  <si>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</si>
  <si>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</si>
  <si>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</si>
  <si>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</si>
  <si>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</si>
  <si>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</si>
  <si>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</si>
  <si>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</si>
  <si>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</si>
  <si>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</si>
  <si>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</si>
  <si>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</si>
  <si>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</si>
  <si>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</si>
  <si>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</si>
  <si>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</si>
  <si>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</si>
  <si>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</si>
  <si>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</si>
  <si>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</si>
  <si>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</si>
  <si>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</si>
  <si>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</si>
  <si>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</si>
  <si>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</si>
  <si>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</si>
  <si>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</si>
  <si>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</si>
  <si>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</si>
  <si>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</si>
  <si>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</si>
  <si>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</si>
  <si>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</si>
  <si>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</si>
  <si>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</si>
  <si>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</si>
  <si>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</si>
  <si>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</si>
  <si>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</si>
  <si>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</si>
  <si>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</si>
  <si>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</si>
  <si>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</si>
  <si>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</si>
  <si>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</si>
  <si>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</si>
  <si>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</si>
  <si>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</si>
  <si>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</si>
  <si>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</si>
  <si>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</si>
  <si>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</si>
  <si>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</si>
  <si>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</si>
  <si>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</si>
  <si>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</si>
  <si>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</si>
  <si>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</si>
  <si>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</si>
  <si>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</si>
  <si>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</si>
  <si>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</si>
  <si>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</si>
  <si>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</si>
  <si>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</si>
  <si>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</si>
  <si>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</si>
  <si>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</si>
  <si>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</si>
  <si>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</si>
  <si>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</si>
  <si>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</si>
  <si>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</si>
  <si>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</si>
  <si>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</si>
  <si>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</si>
  <si>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</si>
  <si>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</si>
  <si>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</si>
  <si>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</si>
  <si>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</si>
  <si>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</si>
  <si>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</si>
  <si>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</si>
  <si>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</si>
  <si>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</si>
  <si>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</si>
  <si>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</si>
  <si>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</si>
  <si>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</si>
  <si>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</si>
  <si>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</si>
  <si>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</si>
  <si>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</si>
  <si>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</si>
  <si>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</si>
  <si>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</si>
  <si>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</si>
  <si>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</si>
  <si>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</si>
  <si>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</si>
  <si>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</si>
  <si>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</si>
  <si>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</si>
  <si>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</si>
  <si>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</si>
  <si>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</si>
  <si>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</si>
  <si>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</si>
  <si>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</si>
  <si>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</si>
  <si>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</si>
  <si>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</si>
  <si>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</si>
  <si>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</si>
  <si>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</si>
  <si>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</si>
  <si>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</si>
  <si>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</si>
  <si>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</si>
  <si>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</si>
  <si>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</si>
  <si>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</si>
  <si>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</si>
  <si>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</si>
  <si>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</si>
  <si>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</si>
  <si>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</si>
  <si>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</si>
  <si>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</si>
  <si>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</si>
  <si>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</si>
  <si>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</si>
  <si>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</si>
  <si>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</si>
  <si>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</si>
  <si>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</si>
  <si>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</si>
  <si>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</si>
  <si>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</si>
  <si>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</si>
  <si>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</si>
  <si>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</si>
  <si>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</si>
  <si>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</si>
  <si>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</si>
  <si>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</si>
  <si>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</si>
  <si>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</si>
  <si>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</si>
  <si>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</si>
  <si>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</si>
  <si>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</si>
  <si>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</si>
  <si>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</si>
  <si>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</si>
  <si>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</si>
  <si>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</si>
  <si>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</si>
  <si>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</si>
  <si>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</si>
  <si>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</si>
  <si>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</si>
  <si>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</si>
  <si>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</si>
  <si>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</si>
  <si>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</si>
  <si>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</si>
  <si>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</si>
  <si>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</si>
  <si>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</si>
  <si>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</si>
  <si>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</si>
  <si>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</si>
  <si>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</si>
  <si>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</si>
  <si>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</si>
  <si>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</si>
  <si>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</si>
  <si>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</si>
  <si>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</si>
  <si>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</si>
  <si>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</si>
  <si>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</si>
  <si>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</si>
  <si>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</si>
  <si>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</si>
  <si>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</si>
  <si>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</si>
  <si>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</si>
  <si>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</si>
  <si>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</si>
  <si>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</si>
  <si>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</si>
  <si>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</si>
  <si>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</si>
  <si>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</si>
  <si>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</si>
  <si>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</si>
  <si>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</si>
  <si>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</si>
  <si>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</si>
  <si>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</si>
  <si>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</si>
  <si>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</si>
  <si>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</si>
  <si>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</si>
  <si>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</si>
  <si>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</si>
  <si>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</si>
  <si>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</si>
  <si>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</si>
  <si>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</si>
  <si>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</si>
  <si>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</si>
  <si>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</si>
  <si>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</si>
  <si>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</si>
  <si>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</si>
  <si>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</si>
  <si>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</si>
  <si>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</si>
  <si>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</si>
  <si>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</si>
  <si>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</si>
  <si>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</si>
  <si>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</si>
  <si>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</si>
  <si>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</si>
  <si>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</si>
  <si>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</si>
  <si>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</si>
  <si>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</si>
  <si>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</si>
  <si>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</si>
  <si>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</si>
  <si>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</si>
  <si>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</si>
  <si>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</si>
  <si>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</si>
  <si>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</si>
  <si>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</si>
  <si>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</si>
  <si>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</si>
  <si>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</si>
  <si>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</si>
  <si>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</si>
  <si>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</si>
  <si>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</si>
  <si>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</si>
  <si>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</si>
  <si>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</si>
  <si>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</si>
  <si>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</si>
  <si>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</si>
  <si>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</si>
  <si>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</si>
  <si>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</si>
  <si>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</si>
  <si>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</si>
  <si>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</si>
  <si>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</si>
  <si>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</si>
  <si>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</si>
  <si>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</si>
  <si>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</si>
  <si>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</si>
  <si>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</si>
  <si>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</si>
  <si>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</si>
  <si>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</si>
  <si>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</si>
  <si>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</si>
  <si>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</si>
  <si>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</si>
  <si>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</si>
  <si>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</si>
  <si>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</si>
  <si>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</si>
  <si>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</si>
  <si>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</si>
  <si>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</si>
  <si>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</si>
  <si>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</si>
  <si>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</si>
  <si>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</si>
  <si>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</si>
  <si>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</si>
  <si>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</si>
  <si>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</si>
  <si>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</si>
  <si>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</si>
  <si>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</si>
  <si>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</si>
  <si>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</si>
  <si>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</si>
  <si>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</si>
  <si>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</si>
  <si>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</si>
  <si>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</si>
  <si>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</si>
  <si>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</si>
  <si>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</si>
  <si>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</si>
  <si>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</si>
  <si>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</si>
  <si>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</si>
  <si>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</si>
  <si>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</si>
  <si>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</si>
  <si>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</si>
  <si>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</si>
  <si>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</si>
  <si>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</si>
  <si>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</si>
  <si>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</si>
  <si>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</si>
  <si>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</si>
  <si>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</si>
  <si>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</si>
  <si>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</si>
  <si>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</si>
  <si>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</si>
  <si>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</si>
  <si>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</si>
  <si>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</si>
  <si>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</si>
  <si>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</si>
  <si>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</si>
  <si>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</si>
  <si>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</si>
  <si>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</si>
  <si>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</si>
  <si>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</si>
  <si>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</si>
  <si>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</si>
  <si>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</si>
  <si>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</si>
  <si>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</si>
  <si>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</si>
  <si>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</si>
  <si>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</si>
  <si>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</si>
  <si>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</si>
  <si>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</si>
  <si>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</si>
  <si>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</si>
  <si>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</si>
  <si>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</si>
  <si>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</si>
  <si>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</si>
  <si>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</si>
  <si>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</si>
  <si>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</si>
  <si>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</si>
  <si>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</si>
  <si>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</si>
  <si>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</si>
  <si>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</si>
  <si>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</si>
  <si>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</si>
  <si>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</si>
  <si>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</si>
  <si>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</si>
  <si>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</si>
  <si>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</si>
  <si>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</si>
  <si>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</si>
  <si>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</si>
  <si>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</si>
  <si>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</si>
  <si>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</si>
  <si>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</si>
  <si>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</si>
  <si>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</si>
  <si>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</si>
  <si>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</si>
  <si>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</si>
  <si>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</si>
  <si>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</si>
  <si>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</si>
  <si>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</si>
  <si>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</si>
  <si>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</si>
  <si>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</si>
  <si>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</si>
  <si>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</si>
  <si>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</si>
  <si>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</si>
  <si>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</si>
  <si>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</si>
  <si>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</si>
  <si>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</si>
  <si>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</si>
  <si>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</si>
  <si>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</si>
  <si>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</si>
  <si>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</si>
  <si>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</si>
  <si>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</si>
  <si>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</si>
  <si>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</si>
  <si>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</si>
  <si>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</si>
  <si>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</si>
  <si>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</si>
  <si>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</si>
  <si>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</si>
  <si>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</si>
  <si>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</si>
  <si>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</si>
  <si>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</si>
  <si>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</si>
  <si>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</si>
  <si>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</si>
  <si>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</si>
  <si>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</si>
  <si>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</si>
  <si>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</si>
  <si>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</si>
  <si>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</si>
  <si>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</si>
  <si>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</si>
  <si>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</si>
  <si>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</si>
  <si>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</si>
  <si>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</si>
  <si>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</si>
  <si>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</si>
  <si>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</si>
  <si>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</si>
  <si>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</si>
  <si>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</si>
  <si>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</si>
  <si>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</si>
  <si>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</si>
  <si>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</si>
  <si>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</si>
  <si>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</si>
  <si>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</si>
  <si>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</si>
  <si>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</si>
  <si>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</si>
  <si>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</si>
  <si>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</si>
  <si>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</si>
  <si>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</si>
  <si>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</si>
  <si>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</si>
  <si>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</si>
  <si>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</si>
  <si>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</si>
  <si>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</si>
  <si>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</si>
  <si>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</si>
  <si>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</si>
  <si>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</si>
  <si>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</si>
  <si>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</si>
  <si>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</si>
  <si>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</si>
  <si>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</si>
  <si>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</si>
  <si>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</si>
  <si>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</si>
  <si>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</si>
  <si>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</si>
  <si>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</si>
  <si>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</si>
  <si>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</si>
  <si>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</si>
  <si>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</si>
  <si>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</si>
  <si>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</si>
  <si>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</si>
  <si>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</si>
  <si>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</si>
  <si>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</si>
  <si>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</si>
  <si>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</si>
  <si>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</si>
  <si>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</si>
  <si>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</si>
  <si>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</si>
  <si>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</si>
  <si>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</si>
  <si>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</si>
  <si>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</si>
  <si>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</si>
  <si>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</si>
  <si>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</si>
  <si>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</si>
  <si>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</si>
  <si>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</si>
  <si>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</si>
  <si>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</si>
  <si>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</si>
  <si>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</si>
  <si>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</si>
  <si>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</si>
  <si>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</si>
  <si>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</si>
  <si>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</si>
  <si>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</si>
  <si>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</si>
  <si>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</si>
  <si>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</si>
  <si>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</si>
  <si>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</si>
  <si>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</si>
  <si>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</si>
  <si>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</si>
  <si>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</si>
  <si>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</si>
  <si>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</si>
  <si>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</si>
  <si>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</si>
  <si>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</si>
  <si>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</si>
  <si>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</si>
  <si>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</si>
  <si>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</si>
  <si>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</si>
  <si>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</si>
  <si>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</si>
  <si>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</si>
  <si>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</si>
  <si>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</si>
  <si>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</si>
  <si>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</si>
  <si>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</si>
  <si>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</si>
  <si>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</si>
  <si>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</si>
  <si>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</si>
  <si>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</si>
  <si>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</si>
  <si>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</si>
  <si>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</si>
  <si>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</si>
  <si>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</si>
  <si>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</si>
  <si>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</si>
  <si>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</si>
  <si>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</si>
  <si>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</si>
  <si>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</si>
  <si>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</si>
  <si>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</si>
  <si>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</si>
  <si>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</si>
  <si>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</si>
  <si>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</si>
  <si>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</si>
  <si>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</si>
  <si>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</si>
  <si>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</si>
  <si>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</si>
  <si>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</si>
  <si>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</si>
  <si>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</si>
  <si>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</si>
  <si>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</si>
  <si>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</si>
  <si>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</si>
  <si>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</si>
  <si>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</si>
  <si>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</si>
  <si>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</si>
  <si>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</si>
  <si>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</si>
  <si>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</si>
  <si>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</si>
  <si>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</si>
  <si>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</si>
  <si>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</si>
  <si>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</si>
  <si>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</si>
  <si>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</si>
  <si>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</si>
  <si>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</si>
  <si>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</si>
  <si>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</si>
  <si>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</si>
  <si>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</si>
  <si>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</si>
  <si>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</si>
  <si>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</si>
  <si>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</si>
  <si>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</si>
  <si>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</si>
  <si>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</si>
  <si>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</si>
  <si>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</si>
  <si>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</si>
  <si>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</si>
  <si>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</si>
  <si>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</si>
  <si>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</si>
  <si>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</si>
  <si>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</si>
  <si>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</si>
  <si>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</si>
  <si>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</si>
  <si>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</si>
  <si>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</si>
  <si>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</si>
  <si>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</si>
  <si>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</si>
  <si>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</si>
  <si>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</si>
  <si>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</si>
  <si>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</si>
  <si>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</si>
  <si>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</si>
  <si>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</si>
  <si>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</si>
  <si>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</si>
  <si>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</si>
  <si>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</si>
  <si>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</si>
  <si>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</si>
  <si>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</si>
  <si>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</si>
  <si>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</si>
  <si>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</si>
  <si>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</si>
  <si>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</si>
  <si>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</si>
  <si>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</si>
  <si>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</si>
  <si>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</si>
  <si>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</si>
  <si>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</si>
  <si>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</si>
  <si>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</si>
  <si>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</si>
  <si>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</si>
  <si>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</si>
  <si>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</si>
  <si>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</si>
  <si>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</si>
  <si>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</si>
  <si>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</si>
  <si>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</si>
  <si>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</si>
  <si>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</si>
  <si>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</si>
  <si>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</si>
  <si>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</si>
  <si>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</si>
  <si>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</si>
  <si>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</si>
  <si>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</si>
  <si>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</si>
  <si>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</si>
  <si>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</si>
  <si>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</si>
  <si>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</si>
  <si>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</si>
  <si>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</si>
  <si>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</si>
  <si>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</si>
  <si>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</si>
  <si>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</si>
  <si>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</si>
  <si>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</si>
  <si>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</si>
  <si>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</si>
  <si>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</si>
  <si>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</si>
  <si>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</si>
  <si>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</si>
  <si>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</si>
  <si>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</si>
  <si>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</si>
  <si>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</si>
  <si>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</si>
  <si>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</si>
  <si>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</si>
  <si>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</si>
  <si>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</si>
  <si>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</si>
  <si>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</si>
  <si>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</si>
  <si>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</si>
  <si>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</si>
  <si>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</si>
  <si>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</si>
  <si>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</si>
  <si>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</si>
  <si>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</si>
  <si>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</si>
  <si>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</si>
  <si>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</si>
  <si>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</si>
  <si>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</si>
  <si>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</si>
  <si>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</si>
  <si>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</si>
  <si>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</si>
  <si>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</si>
  <si>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</si>
  <si>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</si>
  <si>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</si>
  <si>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</si>
  <si>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</si>
  <si>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</si>
  <si>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</si>
  <si>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</si>
  <si>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</si>
  <si>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</si>
  <si>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</si>
  <si>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</si>
  <si>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</si>
  <si>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</si>
  <si>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</si>
  <si>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</si>
  <si>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</si>
  <si>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</si>
  <si>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</si>
  <si>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</si>
  <si>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</si>
  <si>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</si>
  <si>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</si>
  <si>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</si>
  <si>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</si>
  <si>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</si>
  <si>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</si>
  <si>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</si>
  <si>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</si>
  <si>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</si>
  <si>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</si>
  <si>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</si>
  <si>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</si>
  <si>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</si>
  <si>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</si>
  <si>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</si>
  <si>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</si>
  <si>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</si>
  <si>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</si>
  <si>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</si>
  <si>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</si>
  <si>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</si>
  <si>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</si>
  <si>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</si>
  <si>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</si>
  <si>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</si>
  <si>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</si>
  <si>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</si>
  <si>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</si>
  <si>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</si>
  <si>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</si>
  <si>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</si>
  <si>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</si>
  <si>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</si>
  <si>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</si>
  <si>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</si>
  <si>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</si>
  <si>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</si>
  <si>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</si>
  <si>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</si>
  <si>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</si>
  <si>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</si>
  <si>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</si>
  <si>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</si>
  <si>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</si>
  <si>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</si>
  <si>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</si>
  <si>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</si>
  <si>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</si>
  <si>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</si>
  <si>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</si>
  <si>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</si>
  <si>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</si>
  <si>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</si>
  <si>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</si>
  <si>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</si>
  <si>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</si>
  <si>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</si>
  <si>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</si>
  <si>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</si>
  <si>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</si>
  <si>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</si>
  <si>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</si>
  <si>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</si>
  <si>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</si>
  <si>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</si>
  <si>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</si>
  <si>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</si>
  <si>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</si>
  <si>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</si>
  <si>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</si>
  <si>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</si>
  <si>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</si>
  <si>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</si>
  <si>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</si>
  <si>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</si>
  <si>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</si>
  <si>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</si>
  <si>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</si>
  <si>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</si>
  <si>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</si>
  <si>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</si>
  <si>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</si>
  <si>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</si>
  <si>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</si>
  <si>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</si>
  <si>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</si>
  <si>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</si>
  <si>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</si>
  <si>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</si>
  <si>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</si>
  <si>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</si>
  <si>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</si>
  <si>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</si>
  <si>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</si>
  <si>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</si>
  <si>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</si>
  <si>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</si>
  <si>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</si>
  <si>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</si>
  <si>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</si>
  <si>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</si>
  <si>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</si>
  <si>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</si>
  <si>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</si>
  <si>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</si>
  <si>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</si>
  <si>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</si>
  <si>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</si>
  <si>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</si>
  <si>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</si>
  <si>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</si>
  <si>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</si>
  <si>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</si>
  <si>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</si>
  <si>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</si>
  <si>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</si>
  <si>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</si>
  <si>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</si>
  <si>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</si>
  <si>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</si>
  <si>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</si>
  <si>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</si>
  <si>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</si>
  <si>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</si>
  <si>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</si>
  <si>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</si>
  <si>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</si>
  <si>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</si>
  <si>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</si>
  <si>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</si>
  <si>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</si>
  <si>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</si>
  <si>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</si>
  <si>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</si>
  <si>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</si>
  <si>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</si>
  <si>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</si>
  <si>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</si>
  <si>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</si>
  <si>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</si>
  <si>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</si>
  <si>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</si>
  <si>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</si>
  <si>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</si>
  <si>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</si>
  <si>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</si>
  <si>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</si>
  <si>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</si>
  <si>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</si>
  <si>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</si>
  <si>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</si>
  <si>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</si>
  <si>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</si>
  <si>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</si>
  <si>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</si>
  <si>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</si>
  <si>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</si>
  <si>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</si>
  <si>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</si>
  <si>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</si>
  <si>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</si>
  <si>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</si>
  <si>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</si>
  <si>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</si>
  <si>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</si>
  <si>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</si>
  <si>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</si>
  <si>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</si>
  <si>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</si>
  <si>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</si>
  <si>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</si>
  <si>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</si>
  <si>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</si>
  <si>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</si>
  <si>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</si>
  <si>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</si>
  <si>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</si>
  <si>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</si>
  <si>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</si>
  <si>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</si>
  <si>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</si>
  <si>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</si>
  <si>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</si>
  <si>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</si>
  <si>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</si>
  <si>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</si>
  <si>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</si>
  <si>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</si>
  <si>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</si>
  <si>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</si>
  <si>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</si>
  <si>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</si>
  <si>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</si>
  <si>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</si>
  <si>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</si>
  <si>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</si>
  <si>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</si>
  <si>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</si>
  <si>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</si>
  <si>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</si>
  <si>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</si>
  <si>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</si>
  <si>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</si>
  <si>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</si>
  <si>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</si>
  <si>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</si>
  <si>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</si>
  <si>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</si>
  <si>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</si>
  <si>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</si>
  <si>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</si>
  <si>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</si>
  <si>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</si>
  <si>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</si>
  <si>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</si>
  <si>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</si>
  <si>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</si>
  <si>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</si>
  <si>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</si>
  <si>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</si>
  <si>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</si>
  <si>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</si>
  <si>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</si>
  <si>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</si>
  <si>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</si>
  <si>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</si>
  <si>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</si>
  <si>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</si>
  <si>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</si>
  <si>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</si>
  <si>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</si>
  <si>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</si>
  <si>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</si>
  <si>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</si>
  <si>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</si>
  <si>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</si>
  <si>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</si>
  <si>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</si>
  <si>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</si>
  <si>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</si>
  <si>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</si>
  <si>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</si>
  <si>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</si>
  <si>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</si>
  <si>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</si>
  <si>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</si>
  <si>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</si>
  <si>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</si>
  <si>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</si>
  <si>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</si>
  <si>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</si>
  <si>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</si>
  <si>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</si>
  <si>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</si>
  <si>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</si>
  <si>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</si>
  <si>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</si>
  <si>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</si>
  <si>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</si>
  <si>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</si>
  <si>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</si>
  <si>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</si>
  <si>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</si>
  <si>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</si>
  <si>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</si>
  <si>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</si>
  <si>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</si>
  <si>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</si>
  <si>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</si>
  <si>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</si>
  <si>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</si>
  <si>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</si>
  <si>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</si>
  <si>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</si>
  <si>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</si>
  <si>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</si>
  <si>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</si>
  <si>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</si>
  <si>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</si>
  <si>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</si>
  <si>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</si>
  <si>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</si>
  <si>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</si>
  <si>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</si>
  <si>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</si>
  <si>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</si>
  <si>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</si>
  <si>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</si>
  <si>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</si>
  <si>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</si>
  <si>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</si>
  <si>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</si>
  <si>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</si>
  <si>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</si>
  <si>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</si>
  <si>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</si>
  <si>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</si>
  <si>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</si>
  <si>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</si>
  <si>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</si>
  <si>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</si>
  <si>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</si>
  <si>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</si>
  <si>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</si>
  <si>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</si>
  <si>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</si>
  <si>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</si>
  <si>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</si>
  <si>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</si>
  <si>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</si>
  <si>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</si>
  <si>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</si>
  <si>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</si>
  <si>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</si>
  <si>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</si>
  <si>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</si>
  <si>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</si>
  <si>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</si>
  <si>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</si>
  <si>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</si>
  <si>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</si>
  <si>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</si>
  <si>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</si>
  <si>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</si>
  <si>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</si>
  <si>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</si>
  <si>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</si>
  <si>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</si>
  <si>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</si>
  <si>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</si>
  <si>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</si>
  <si>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</si>
  <si>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</si>
  <si>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</si>
  <si>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</si>
  <si>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</si>
  <si>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</si>
  <si>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</si>
  <si>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</si>
  <si>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</si>
  <si>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</si>
  <si>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</si>
  <si>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</si>
  <si>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</si>
  <si>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</si>
  <si>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</si>
  <si>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</si>
  <si>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</si>
  <si>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</si>
  <si>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</si>
  <si>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</si>
  <si>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</si>
  <si>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</si>
  <si>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</si>
  <si>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</si>
  <si>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</si>
  <si>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</si>
  <si>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</si>
  <si>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</si>
  <si>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</si>
  <si>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</si>
  <si>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</si>
  <si>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</si>
  <si>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</si>
  <si>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</si>
  <si>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</si>
  <si>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</si>
  <si>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</si>
  <si>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</si>
  <si>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</si>
  <si>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</si>
  <si>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</si>
  <si>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</si>
  <si>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</si>
  <si>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</si>
  <si>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</si>
  <si>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</si>
  <si>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</si>
  <si>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</si>
  <si>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</si>
  <si>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</si>
  <si>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</si>
  <si>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</si>
  <si>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</si>
  <si>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</si>
  <si>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</si>
  <si>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</si>
  <si>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</si>
  <si>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</si>
  <si>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</si>
  <si>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</si>
  <si>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</si>
  <si>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</si>
  <si>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</si>
  <si>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</si>
  <si>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</si>
  <si>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</si>
  <si>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</si>
  <si>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</si>
  <si>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</si>
  <si>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</si>
  <si>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</si>
  <si>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</si>
  <si>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</si>
  <si>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</si>
  <si>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</si>
  <si>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</si>
  <si>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</si>
  <si>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</si>
  <si>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</si>
  <si>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</si>
  <si>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</si>
  <si>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</si>
  <si>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</si>
  <si>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</si>
  <si>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</si>
  <si>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</si>
  <si>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</si>
  <si>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</si>
  <si>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</si>
  <si>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</si>
  <si>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</si>
  <si>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</si>
  <si>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</si>
  <si>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</si>
  <si>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</si>
  <si>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</si>
  <si>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</si>
  <si>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</si>
  <si>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</si>
  <si>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</si>
  <si>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</si>
  <si>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</si>
  <si>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</si>
  <si>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</si>
  <si>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</si>
  <si>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</si>
  <si>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</si>
  <si>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</si>
  <si>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</si>
  <si>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</si>
  <si>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</si>
  <si>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</si>
  <si>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</si>
  <si>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</si>
  <si>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</si>
  <si>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</si>
  <si>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</si>
  <si>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</si>
  <si>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</si>
  <si>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</si>
  <si>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</si>
  <si>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</si>
  <si>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</si>
  <si>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</si>
  <si>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</si>
  <si>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</si>
  <si>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</si>
  <si>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</si>
  <si>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</si>
  <si>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</si>
  <si>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</si>
  <si>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</si>
  <si>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</si>
  <si>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</si>
  <si>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</si>
  <si>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</si>
  <si>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</si>
  <si>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</si>
  <si>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</si>
  <si>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</si>
  <si>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</si>
  <si>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</si>
  <si>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</si>
  <si>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</si>
  <si>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</si>
  <si>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</si>
  <si>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</si>
  <si>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</si>
  <si>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</si>
  <si>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</si>
  <si>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</si>
  <si>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</si>
  <si>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</si>
  <si>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</si>
  <si>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</si>
  <si>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</si>
  <si>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</si>
  <si>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</si>
  <si>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</si>
  <si>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</si>
  <si>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</si>
  <si>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</si>
  <si>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</si>
  <si>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</si>
  <si>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</si>
  <si>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</si>
  <si>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</si>
  <si>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</si>
  <si>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</si>
  <si>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</si>
  <si>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</si>
  <si>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</si>
  <si>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</si>
  <si>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</si>
  <si>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</si>
  <si>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</si>
  <si>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</si>
  <si>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</si>
  <si>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</si>
  <si>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</si>
  <si>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</si>
  <si>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</si>
  <si>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</si>
  <si>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</si>
  <si>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</si>
  <si>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</si>
  <si>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</si>
  <si>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</si>
  <si>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</si>
  <si>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</si>
  <si>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</si>
  <si>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</si>
  <si>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</si>
  <si>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</si>
  <si>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</si>
  <si>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</si>
  <si>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</si>
  <si>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</si>
  <si>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</si>
  <si>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</si>
  <si>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</si>
  <si>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</si>
  <si>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</si>
  <si>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</si>
  <si>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</si>
  <si>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</si>
  <si>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</si>
  <si>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</si>
  <si>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</si>
  <si>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</si>
  <si>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</si>
  <si>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</si>
  <si>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</si>
  <si>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</si>
  <si>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</si>
  <si>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</si>
  <si>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</si>
  <si>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</si>
  <si>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</si>
  <si>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</si>
  <si>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</si>
  <si>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</si>
  <si>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</si>
  <si>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</si>
  <si>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</si>
  <si>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</si>
  <si>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</si>
  <si>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</si>
  <si>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</si>
  <si>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</si>
  <si>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</si>
  <si>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</si>
  <si>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</si>
  <si>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</si>
  <si>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</si>
  <si>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</si>
  <si>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</si>
  <si>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</si>
  <si>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</si>
  <si>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</si>
  <si>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</si>
  <si>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</si>
  <si>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</si>
  <si>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</si>
  <si>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</si>
  <si>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</si>
  <si>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</si>
  <si>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</si>
  <si>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</si>
  <si>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</si>
  <si>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</si>
  <si>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</si>
  <si>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</si>
  <si>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</si>
  <si>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</si>
  <si>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</si>
  <si>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</si>
  <si>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</si>
  <si>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</si>
  <si>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</si>
  <si>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</si>
  <si>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</si>
  <si>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</si>
  <si>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</si>
  <si>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</si>
  <si>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</si>
  <si>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</si>
  <si>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</si>
  <si>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</si>
  <si>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</si>
  <si>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</si>
  <si>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</si>
  <si>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</si>
  <si>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</si>
  <si>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</si>
  <si>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</si>
  <si>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</si>
  <si>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</si>
  <si>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</si>
  <si>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</si>
  <si>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</si>
  <si>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</si>
  <si>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</si>
  <si>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</si>
  <si>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</si>
  <si>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</si>
  <si>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</si>
  <si>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</si>
  <si>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</si>
  <si>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</si>
  <si>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</si>
  <si>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</si>
  <si>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</si>
  <si>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</si>
  <si>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</si>
  <si>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</si>
  <si>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</si>
  <si>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</si>
  <si>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</si>
  <si>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</si>
  <si>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</si>
  <si>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</si>
  <si>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</si>
  <si>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</si>
  <si>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</si>
  <si>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</si>
  <si>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</si>
  <si>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</si>
  <si>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</si>
  <si>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</si>
  <si>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</si>
  <si>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</si>
  <si>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</si>
  <si>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</si>
  <si>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</si>
  <si>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</si>
  <si>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</si>
  <si>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</si>
  <si>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</si>
  <si>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</si>
  <si>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</si>
  <si>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</si>
  <si>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</si>
  <si>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</si>
  <si>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</si>
  <si>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</si>
  <si>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</si>
  <si>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</si>
  <si>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</si>
  <si>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</si>
  <si>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</si>
  <si>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</si>
  <si>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</si>
  <si>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</si>
  <si>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</si>
  <si>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</si>
  <si>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</si>
  <si>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</si>
  <si>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</si>
  <si>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</si>
  <si>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</si>
  <si>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</si>
  <si>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</si>
  <si>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</si>
  <si>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</si>
  <si>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</si>
  <si>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</si>
  <si>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</si>
  <si>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</si>
  <si>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</si>
  <si>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</si>
  <si>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</si>
  <si>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</si>
  <si>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</si>
  <si>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</si>
  <si>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</si>
  <si>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</si>
  <si>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</si>
  <si>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</si>
  <si>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</si>
  <si>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</si>
  <si>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</si>
  <si>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</si>
  <si>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</si>
  <si>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</si>
  <si>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</si>
  <si>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</si>
  <si>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</si>
  <si>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</si>
  <si>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</si>
  <si>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</si>
  <si>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</si>
  <si>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</si>
  <si>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</si>
  <si>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</si>
  <si>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</si>
  <si>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</si>
  <si>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</si>
  <si>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</si>
  <si>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</si>
  <si>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</si>
  <si>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</si>
  <si>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</si>
  <si>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</si>
  <si>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</si>
  <si>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</si>
  <si>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</si>
  <si>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</si>
  <si>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</si>
  <si>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</si>
  <si>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</si>
  <si>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</si>
  <si>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</si>
  <si>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</si>
  <si>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</si>
  <si>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</si>
  <si>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</si>
  <si>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</si>
  <si>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</si>
  <si>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</si>
  <si>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</si>
  <si>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</si>
  <si>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</si>
  <si>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</si>
  <si>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</si>
  <si>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</si>
  <si>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</si>
  <si>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</si>
  <si>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</si>
  <si>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</si>
  <si>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</si>
  <si>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</si>
  <si>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</si>
  <si>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</si>
  <si>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</si>
  <si>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</si>
  <si>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</si>
  <si>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</si>
  <si>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</si>
  <si>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</si>
  <si>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</si>
  <si>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</si>
  <si>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</si>
  <si>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</si>
  <si>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</si>
  <si>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</si>
  <si>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</si>
  <si>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</si>
  <si>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</si>
  <si>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</si>
  <si>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</si>
  <si>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</si>
  <si>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</si>
  <si>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</si>
  <si>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</si>
  <si>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</si>
  <si>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</si>
  <si>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</si>
  <si>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</si>
  <si>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</si>
  <si>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</si>
  <si>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</si>
  <si>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</si>
  <si>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</si>
  <si>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</si>
  <si>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</si>
  <si>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</si>
  <si>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</si>
  <si>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</si>
  <si>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</si>
  <si>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</si>
  <si>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</si>
  <si>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</si>
  <si>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</si>
  <si>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</si>
  <si>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</si>
  <si>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</si>
  <si>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</si>
  <si>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</si>
  <si>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</si>
  <si>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</si>
  <si>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</si>
  <si>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</si>
  <si>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</si>
  <si>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</si>
  <si>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</si>
  <si>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</si>
  <si>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</si>
  <si>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</si>
  <si>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</si>
  <si>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</si>
  <si>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</si>
  <si>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</si>
  <si>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</si>
  <si>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</si>
  <si>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</si>
  <si>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</si>
  <si>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</si>
  <si>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</si>
  <si>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</si>
  <si>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</si>
  <si>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</si>
  <si>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</si>
  <si>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</si>
  <si>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</si>
  <si>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</si>
  <si>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</si>
  <si>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</si>
  <si>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</si>
  <si>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</si>
  <si>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</si>
  <si>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</si>
  <si>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</si>
  <si>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</si>
  <si>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</si>
  <si>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</si>
  <si>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</si>
  <si>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</si>
  <si>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</si>
  <si>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</si>
  <si>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</si>
  <si>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</si>
  <si>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</si>
  <si>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</si>
  <si>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</si>
  <si>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</si>
  <si>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</si>
  <si>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</si>
  <si>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</si>
  <si>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</si>
  <si>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</si>
  <si>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</si>
  <si>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</si>
  <si>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</si>
  <si>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</si>
  <si>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</si>
  <si>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</si>
  <si>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</si>
  <si>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</si>
  <si>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</si>
  <si>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</si>
  <si>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</si>
  <si>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</si>
  <si>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</si>
  <si>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</si>
  <si>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</si>
  <si>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</si>
  <si>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</si>
  <si>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</si>
  <si>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</si>
  <si>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</si>
  <si>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</si>
  <si>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</si>
  <si>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</si>
  <si>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</si>
  <si>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</si>
  <si>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</si>
  <si>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</si>
  <si>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</si>
  <si>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</si>
  <si>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</si>
  <si>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</si>
  <si>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</si>
  <si>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</si>
  <si>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</si>
  <si>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</si>
  <si>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</si>
  <si>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</si>
  <si>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</si>
  <si>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</si>
  <si>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</si>
  <si>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</si>
  <si>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</si>
  <si>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</si>
  <si>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</si>
  <si>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</si>
  <si>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</si>
  <si>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</si>
  <si>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</si>
  <si>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</si>
  <si>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</si>
  <si>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</si>
  <si>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</si>
  <si>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</si>
  <si>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</si>
  <si>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</si>
  <si>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</si>
  <si>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</si>
  <si>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</si>
  <si>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</si>
  <si>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</si>
  <si>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</si>
  <si>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</si>
  <si>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</si>
  <si>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</si>
  <si>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</si>
  <si>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</si>
  <si>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</si>
  <si>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</si>
  <si>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</si>
  <si>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</si>
  <si>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</si>
  <si>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</si>
  <si>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</si>
  <si>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</si>
  <si>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</si>
  <si>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</si>
  <si>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</si>
  <si>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</si>
  <si>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</si>
  <si>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</si>
  <si>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</si>
  <si>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</si>
  <si>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</si>
  <si>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</si>
  <si>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</si>
  <si>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</si>
  <si>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</si>
  <si>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</si>
  <si>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</si>
  <si>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</si>
  <si>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</si>
  <si>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</si>
  <si>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</si>
  <si>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</si>
  <si>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</si>
  <si>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</si>
  <si>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</si>
  <si>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</si>
  <si>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</si>
  <si>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</si>
  <si>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</si>
  <si>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</si>
  <si>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</si>
  <si>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</si>
  <si>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</si>
  <si>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</si>
  <si>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</si>
  <si>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</si>
  <si>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</si>
  <si>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</si>
  <si>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</si>
  <si>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</si>
  <si>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</si>
  <si>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</si>
  <si>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</si>
  <si>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</si>
  <si>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</si>
  <si>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</si>
  <si>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</si>
  <si>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</si>
  <si>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</si>
  <si>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</si>
  <si>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</si>
  <si>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</si>
  <si>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</si>
  <si>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</si>
  <si>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</si>
  <si>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</si>
  <si>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</si>
  <si>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</si>
  <si>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</si>
  <si>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</si>
  <si>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</si>
  <si>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</si>
  <si>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</si>
  <si>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</si>
  <si>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</si>
  <si>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</si>
  <si>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</si>
  <si>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</si>
  <si>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</si>
  <si>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</si>
  <si>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</si>
  <si>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</si>
  <si>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</si>
  <si>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</si>
  <si>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</si>
  <si>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</si>
  <si>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</si>
  <si>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</si>
  <si>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</si>
  <si>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</si>
  <si>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</si>
  <si>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</si>
  <si>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</si>
  <si>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</si>
  <si>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</si>
  <si>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</si>
  <si>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</si>
  <si>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</si>
  <si>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</si>
  <si>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</si>
  <si>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</si>
  <si>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</si>
  <si>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</si>
  <si>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</si>
  <si>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</si>
  <si>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</si>
  <si>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</si>
  <si>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</si>
  <si>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</si>
  <si>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</si>
  <si>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</si>
  <si>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</si>
  <si>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</si>
  <si>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</si>
  <si>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</si>
  <si>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</si>
  <si>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</si>
  <si>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</si>
  <si>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</si>
  <si>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</si>
  <si>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</si>
  <si>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</si>
  <si>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</si>
  <si>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</si>
  <si>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</si>
  <si>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</si>
  <si>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</si>
  <si>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</si>
  <si>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</si>
  <si>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</si>
  <si>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</si>
  <si>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</si>
  <si>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</si>
  <si>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</si>
  <si>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</si>
  <si>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</si>
  <si>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</si>
  <si>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</si>
  <si>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</si>
  <si>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</si>
  <si>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</si>
  <si>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</si>
  <si>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</si>
  <si>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</si>
  <si>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</si>
  <si>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</si>
  <si>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</si>
  <si>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</si>
  <si>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</si>
  <si>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</si>
  <si>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</si>
  <si>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</si>
  <si>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</si>
  <si>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</si>
  <si>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</si>
  <si>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</si>
  <si>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</si>
  <si>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</si>
  <si>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</si>
  <si>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</si>
  <si>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</si>
  <si>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</si>
  <si>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</si>
  <si>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</si>
  <si>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</si>
  <si>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</si>
  <si>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</si>
  <si>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</si>
  <si>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</si>
  <si>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</si>
  <si>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</si>
  <si>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</si>
  <si>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</si>
  <si>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</si>
  <si>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</si>
  <si>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</si>
  <si>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</si>
  <si>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</si>
  <si>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</si>
  <si>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</si>
  <si>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</si>
  <si>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</si>
  <si>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</si>
  <si>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</si>
  <si>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</si>
  <si>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</si>
  <si>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</si>
  <si>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</si>
  <si>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</si>
  <si>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</si>
  <si>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</si>
  <si>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</si>
  <si>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</si>
  <si>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</si>
  <si>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</si>
  <si>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</si>
  <si>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</si>
  <si>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</si>
  <si>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</si>
  <si>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</si>
  <si>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</si>
  <si>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</si>
  <si>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</si>
  <si>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</si>
  <si>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</si>
  <si>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</si>
  <si>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</si>
  <si>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</si>
  <si>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</si>
  <si>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</si>
  <si>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</si>
  <si>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</si>
  <si>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</si>
  <si>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</si>
  <si>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</si>
  <si>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</si>
  <si>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</si>
  <si>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</si>
  <si>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</si>
  <si>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</si>
  <si>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</si>
  <si>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</si>
  <si>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</si>
  <si>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</si>
  <si>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</si>
  <si>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</si>
  <si>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</si>
  <si>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</si>
  <si>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</si>
  <si>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</si>
  <si>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</si>
  <si>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</si>
  <si>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</si>
  <si>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</si>
  <si>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</si>
  <si>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</si>
  <si>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</si>
  <si>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</si>
  <si>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</si>
  <si>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</si>
  <si>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</si>
  <si>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</si>
  <si>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</si>
  <si>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</si>
  <si>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</si>
  <si>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</si>
  <si>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</si>
  <si>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</si>
  <si>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</si>
  <si>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</si>
  <si>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</si>
  <si>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</si>
  <si>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</si>
  <si>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</si>
  <si>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</si>
  <si>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</si>
  <si>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</si>
  <si>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</si>
  <si>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</si>
  <si>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</si>
  <si>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</si>
  <si>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</si>
  <si>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</si>
  <si>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</si>
  <si>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</si>
  <si>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</si>
  <si>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</si>
  <si>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</si>
  <si>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</si>
  <si>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</si>
  <si>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</si>
  <si>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</si>
  <si>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</si>
  <si>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</si>
  <si>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</si>
  <si>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</si>
  <si>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</si>
  <si>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</si>
  <si>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</si>
  <si>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</si>
  <si>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</si>
  <si>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</si>
  <si>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</si>
  <si>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</si>
  <si>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</si>
  <si>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</si>
  <si>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</si>
  <si>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</si>
  <si>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</si>
  <si>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</si>
  <si>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</si>
  <si>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</si>
  <si>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</si>
  <si>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</si>
  <si>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</si>
  <si>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</si>
  <si>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</si>
  <si>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</si>
  <si>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</si>
  <si>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</si>
  <si>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</si>
  <si>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</si>
  <si>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</si>
  <si>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</si>
  <si>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</si>
  <si>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</si>
  <si>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</si>
  <si>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</si>
  <si>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</si>
  <si>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</si>
  <si>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</si>
  <si>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</si>
  <si>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</si>
  <si>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</si>
  <si>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</si>
  <si>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</si>
  <si>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</si>
  <si>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</si>
  <si>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</si>
  <si>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</si>
  <si>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</si>
  <si>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</si>
  <si>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</si>
  <si>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</si>
  <si>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</si>
  <si>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</si>
  <si>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</si>
  <si>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</si>
  <si>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</si>
  <si>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</si>
  <si>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</si>
  <si>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</si>
  <si>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</si>
  <si>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</si>
  <si>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</si>
  <si>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</si>
  <si>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</si>
  <si>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</si>
  <si>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</si>
  <si>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</si>
  <si>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</si>
  <si>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</si>
  <si>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</si>
  <si>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</si>
  <si>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</si>
  <si>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</si>
  <si>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</si>
  <si>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</si>
  <si>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</si>
  <si>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</si>
  <si>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</si>
  <si>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</si>
  <si>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</si>
  <si>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</si>
  <si>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</si>
  <si>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</si>
  <si>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</si>
  <si>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</si>
  <si>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</si>
  <si>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</si>
  <si>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</si>
  <si>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</si>
  <si>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</si>
  <si>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</si>
  <si>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</si>
  <si>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</si>
  <si>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</si>
  <si>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</si>
  <si>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</si>
  <si>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</si>
  <si>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</si>
  <si>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</si>
  <si>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</si>
  <si>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</si>
  <si>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</si>
  <si>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</si>
  <si>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</si>
  <si>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</si>
  <si>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</si>
  <si>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</si>
  <si>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</si>
  <si>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</si>
  <si>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</si>
  <si>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</si>
  <si>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</si>
  <si>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</si>
  <si>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</si>
  <si>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</si>
  <si>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</si>
  <si>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</si>
  <si>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</si>
  <si>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</si>
  <si>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</si>
  <si>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</si>
  <si>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</si>
  <si>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</si>
  <si>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</si>
  <si>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</si>
  <si>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</si>
  <si>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</si>
  <si>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</si>
  <si>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</si>
  <si>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</si>
  <si>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</si>
  <si>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</si>
  <si>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</si>
  <si>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</si>
  <si>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</si>
  <si>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</si>
  <si>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</si>
  <si>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</si>
  <si>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</si>
  <si>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</si>
  <si>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</si>
  <si>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</si>
  <si>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</si>
  <si>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</si>
  <si>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</si>
  <si>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</si>
  <si>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</si>
  <si>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</si>
  <si>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</si>
  <si>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</si>
  <si>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</si>
  <si>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</si>
  <si>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</si>
  <si>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</si>
  <si>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</si>
  <si>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</si>
  <si>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</si>
  <si>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</si>
  <si>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</si>
  <si>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</si>
  <si>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</si>
  <si>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</si>
  <si>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</si>
  <si>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</si>
  <si>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</si>
  <si>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</si>
  <si>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</si>
  <si>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</si>
  <si>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</si>
  <si>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</si>
  <si>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</si>
  <si>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</si>
  <si>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</si>
  <si>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</si>
  <si>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</si>
  <si>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</si>
  <si>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</si>
  <si>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</si>
  <si>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</si>
  <si>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</si>
  <si>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</si>
  <si>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</si>
  <si>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</si>
  <si>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</si>
  <si>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</si>
  <si>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</si>
  <si>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</si>
  <si>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</si>
  <si>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</si>
  <si>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</si>
  <si>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</si>
  <si>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</si>
  <si>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</si>
  <si>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</si>
  <si>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</si>
  <si>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</si>
  <si>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</si>
  <si>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</si>
  <si>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</si>
  <si>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</si>
  <si>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</si>
  <si>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</si>
  <si>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</si>
  <si>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</si>
  <si>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</si>
  <si>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</si>
  <si>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</si>
  <si>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</si>
  <si>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</si>
  <si>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</si>
  <si>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</si>
  <si>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</si>
  <si>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</si>
  <si>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</si>
  <si>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</si>
  <si>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</si>
  <si>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</si>
  <si>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</si>
  <si>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</si>
  <si>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</si>
  <si>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</si>
  <si>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</si>
  <si>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</si>
  <si>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</si>
  <si>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</si>
  <si>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</si>
  <si>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</si>
  <si>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</si>
  <si>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</si>
  <si>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</si>
  <si>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</si>
  <si>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</si>
  <si>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</si>
  <si>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</si>
  <si>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</si>
  <si>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</si>
  <si>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</si>
  <si>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</si>
  <si>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</si>
  <si>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</si>
  <si>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</si>
  <si>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</si>
  <si>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</si>
  <si>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</si>
  <si>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</si>
  <si>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</si>
  <si>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</si>
  <si>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</si>
  <si>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</si>
  <si>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</si>
  <si>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</si>
  <si>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</si>
  <si>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</si>
  <si>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</si>
  <si>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</si>
  <si>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</si>
  <si>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</si>
  <si>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</si>
  <si>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</si>
  <si>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</si>
  <si>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</si>
  <si>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</si>
  <si>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</si>
  <si>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</si>
  <si>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</si>
  <si>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</si>
  <si>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</si>
  <si>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</si>
  <si>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</si>
  <si>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</si>
  <si>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</si>
  <si>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</si>
  <si>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</si>
  <si>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</si>
  <si>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</si>
  <si>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</si>
  <si>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</si>
  <si>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</si>
  <si>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</si>
  <si>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</si>
  <si>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</si>
  <si>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</si>
  <si>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</si>
  <si>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</si>
  <si>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</si>
  <si>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</si>
  <si>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</si>
  <si>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</si>
  <si>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</si>
  <si>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</si>
  <si>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</si>
  <si>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</si>
  <si>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</si>
  <si>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</si>
  <si>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</si>
  <si>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</si>
  <si>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</si>
  <si>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</si>
  <si>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</si>
  <si>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</si>
  <si>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</si>
  <si>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</si>
  <si>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</si>
  <si>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</si>
  <si>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</si>
  <si>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</si>
  <si>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</si>
  <si>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</si>
  <si>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</si>
  <si>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</si>
  <si>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</si>
  <si>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</si>
  <si>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</si>
  <si>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</si>
  <si>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</si>
  <si>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</si>
  <si>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</si>
  <si>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</si>
  <si>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</si>
  <si>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</si>
  <si>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</si>
  <si>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</si>
  <si>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</si>
  <si>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</si>
  <si>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</si>
  <si>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</si>
  <si>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</si>
  <si>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</si>
  <si>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</si>
  <si>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</si>
  <si>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</si>
  <si>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</si>
  <si>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</si>
  <si>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</si>
  <si>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</si>
  <si>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</si>
  <si>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</si>
  <si>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</si>
  <si>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</si>
  <si>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</si>
  <si>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</si>
  <si>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</si>
  <si>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</si>
  <si>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</si>
  <si>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</si>
  <si>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</si>
  <si>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</si>
  <si>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</si>
  <si>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</si>
  <si>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</si>
  <si>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</si>
  <si>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</si>
  <si>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</si>
  <si>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</si>
  <si>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</si>
  <si>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</si>
  <si>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</si>
  <si>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</si>
  <si>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</si>
  <si>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</si>
  <si>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</si>
  <si>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</si>
  <si>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</si>
  <si>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</si>
  <si>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</si>
  <si>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</si>
  <si>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</si>
  <si>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</si>
  <si>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</si>
  <si>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</si>
  <si>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</si>
  <si>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</si>
  <si>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</si>
  <si>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</si>
  <si>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</si>
  <si>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</si>
  <si>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</si>
  <si>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</si>
  <si>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</si>
  <si>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</si>
  <si>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</si>
  <si>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</si>
  <si>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</si>
  <si>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</si>
  <si>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</si>
  <si>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</si>
  <si>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</si>
  <si>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</si>
  <si>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</si>
  <si>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</si>
  <si>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</si>
  <si>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</si>
  <si>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</si>
  <si>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</si>
  <si>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</si>
  <si>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</si>
  <si>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</si>
  <si>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</si>
  <si>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</si>
  <si>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</si>
  <si>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</si>
  <si>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</si>
  <si>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</si>
  <si>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</si>
  <si>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</si>
  <si>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</si>
  <si>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</si>
  <si>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</si>
  <si>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</si>
  <si>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</si>
  <si>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</si>
  <si>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</si>
  <si>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</si>
  <si>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</si>
  <si>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</si>
  <si>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</si>
  <si>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</si>
  <si>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</si>
  <si>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</si>
  <si>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</si>
  <si>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</si>
  <si>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</si>
  <si>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</si>
  <si>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</si>
  <si>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</si>
  <si>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</si>
  <si>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</si>
  <si>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</si>
  <si>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</si>
  <si>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</si>
  <si>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</si>
  <si>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</si>
  <si>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</si>
  <si>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</si>
  <si>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</si>
  <si>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</si>
  <si>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</si>
  <si>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</si>
  <si>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</si>
  <si>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</si>
  <si>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</si>
  <si>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</si>
  <si>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</si>
  <si>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</si>
  <si>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</si>
  <si>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</si>
  <si>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</si>
  <si>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</si>
  <si>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</si>
  <si>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</si>
  <si>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</si>
  <si>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</si>
  <si>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</si>
  <si>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</si>
  <si>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</si>
  <si>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</si>
  <si>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</si>
  <si>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</si>
  <si>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</si>
  <si>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</si>
  <si>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</si>
  <si>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</si>
  <si>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</si>
  <si>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</si>
  <si>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</si>
  <si>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</si>
  <si>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</si>
  <si>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</si>
  <si>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</si>
  <si>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</si>
  <si>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</si>
  <si>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</si>
  <si>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</si>
  <si>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</si>
  <si>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</si>
  <si>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</si>
  <si>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</si>
  <si>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</si>
  <si>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</si>
  <si>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</si>
  <si>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</si>
  <si>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</si>
  <si>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</si>
  <si>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</si>
  <si>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</si>
  <si>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</si>
  <si>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</si>
  <si>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</si>
  <si>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</si>
  <si>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</si>
  <si>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</si>
  <si>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</si>
  <si>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</si>
  <si>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</si>
  <si>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</si>
  <si>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</si>
  <si>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</si>
  <si>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</si>
  <si>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</si>
  <si>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</si>
  <si>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</si>
  <si>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</si>
  <si>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</si>
  <si>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</si>
  <si>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</si>
  <si>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</si>
  <si>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</si>
  <si>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</si>
  <si>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</si>
  <si>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</si>
  <si>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</si>
  <si>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</si>
  <si>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</si>
  <si>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</si>
  <si>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</si>
  <si>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</si>
  <si>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</si>
  <si>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</si>
  <si>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</si>
  <si>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</si>
  <si>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</si>
  <si>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</si>
  <si>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</si>
  <si>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</si>
  <si>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</si>
  <si>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</si>
  <si>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</si>
  <si>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</si>
  <si>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</si>
  <si>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</si>
  <si>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</si>
  <si>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</si>
  <si>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</si>
  <si>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</si>
  <si>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</si>
  <si>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</si>
  <si>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</si>
  <si>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</si>
  <si>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</si>
  <si>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</si>
  <si>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</si>
  <si>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</si>
  <si>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</si>
  <si>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</si>
  <si>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</si>
  <si>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</si>
  <si>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</si>
  <si>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</si>
  <si>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</si>
  <si>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</si>
  <si>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</si>
  <si>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</si>
  <si>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</si>
  <si>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</si>
  <si>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</si>
  <si>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</si>
  <si>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</si>
  <si>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</si>
  <si>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</si>
  <si>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</si>
  <si>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</si>
  <si>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</si>
  <si>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</si>
  <si>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</si>
  <si>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</si>
  <si>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</si>
  <si>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</si>
  <si>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</si>
  <si>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</si>
  <si>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</si>
  <si>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</si>
  <si>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</si>
  <si>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</si>
  <si>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</si>
  <si>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</si>
  <si>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</si>
  <si>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</si>
  <si>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</si>
  <si>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</si>
  <si>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</si>
  <si>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</si>
  <si>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</si>
  <si>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</si>
  <si>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</si>
  <si>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</si>
  <si>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</si>
  <si>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</si>
  <si>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</si>
  <si>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</si>
  <si>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</si>
  <si>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</si>
  <si>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</si>
  <si>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</si>
  <si>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</si>
  <si>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</si>
  <si>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</si>
  <si>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</si>
  <si>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</si>
  <si>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</si>
  <si>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</si>
  <si>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</si>
  <si>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</si>
  <si>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</si>
  <si>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</si>
  <si>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</si>
  <si>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</si>
  <si>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</si>
  <si>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</si>
  <si>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</si>
  <si>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</si>
  <si>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</si>
  <si>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</si>
  <si>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</si>
  <si>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</si>
  <si>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</si>
  <si>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</si>
  <si>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</si>
  <si>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</si>
  <si>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</si>
  <si>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</si>
  <si>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</si>
  <si>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</si>
  <si>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</si>
  <si>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</si>
  <si>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</si>
  <si>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</si>
  <si>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</si>
  <si>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</si>
  <si>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</si>
  <si>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</si>
  <si>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</si>
  <si>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</si>
  <si>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</si>
  <si>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</si>
  <si>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</si>
  <si>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</si>
  <si>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</si>
  <si>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</si>
  <si>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</si>
  <si>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</si>
  <si>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</si>
  <si>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</si>
  <si>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</si>
  <si>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</si>
  <si>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</si>
  <si>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</si>
  <si>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</si>
  <si>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</si>
  <si>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</si>
  <si>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</si>
  <si>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</si>
  <si>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</si>
  <si>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</si>
  <si>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</si>
  <si>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</si>
  <si>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</si>
  <si>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</si>
  <si>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</si>
  <si>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</si>
  <si>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</si>
  <si>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</si>
  <si>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</si>
  <si>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</si>
  <si>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</si>
  <si>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</si>
  <si>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</si>
  <si>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</si>
  <si>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</si>
  <si>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</si>
  <si>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</si>
  <si>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</si>
  <si>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</si>
  <si>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</si>
  <si>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</si>
  <si>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</si>
  <si>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</si>
  <si>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</si>
  <si>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</si>
  <si>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</si>
  <si>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</si>
  <si>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</si>
  <si>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</si>
  <si>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</si>
  <si>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</si>
  <si>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</si>
  <si>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</si>
  <si>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</si>
  <si>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</si>
  <si>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</si>
  <si>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</si>
  <si>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</si>
  <si>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</si>
  <si>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</si>
  <si>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</si>
  <si>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</si>
  <si>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</si>
  <si>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</si>
  <si>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</si>
  <si>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</si>
  <si>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</si>
  <si>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</si>
  <si>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</si>
  <si>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</si>
  <si>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</si>
  <si>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</si>
  <si>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</si>
  <si>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</si>
  <si>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</si>
  <si>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</si>
  <si>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</si>
  <si>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</si>
  <si>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</si>
  <si>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</si>
  <si>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</si>
  <si>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</si>
  <si>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</si>
  <si>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</si>
  <si>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</si>
  <si>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</si>
  <si>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</si>
  <si>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</si>
  <si>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</si>
  <si>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</si>
  <si>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</si>
  <si>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</si>
  <si>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</si>
  <si>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</si>
  <si>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</si>
  <si>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</si>
  <si>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</si>
  <si>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</si>
  <si>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</si>
  <si>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</si>
  <si>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</si>
  <si>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</si>
  <si>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</si>
  <si>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</si>
  <si>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</si>
  <si>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</si>
  <si>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</si>
  <si>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</si>
  <si>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</si>
  <si>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</si>
  <si>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</si>
  <si>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</si>
  <si>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</si>
  <si>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</si>
  <si>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</si>
  <si>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</si>
  <si>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</si>
  <si>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</si>
  <si>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</si>
  <si>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</si>
  <si>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</si>
  <si>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</si>
  <si>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</si>
  <si>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</si>
  <si>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</si>
  <si>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</si>
  <si>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</si>
  <si>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</si>
  <si>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</si>
  <si>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</si>
  <si>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</si>
  <si>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</si>
  <si>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</si>
  <si>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</si>
  <si>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</si>
  <si>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</si>
  <si>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</si>
  <si>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</si>
  <si>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</si>
  <si>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</si>
  <si>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</si>
  <si>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</si>
  <si>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</si>
  <si>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</si>
  <si>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</si>
  <si>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</si>
  <si>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</si>
  <si>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</si>
  <si>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</si>
  <si>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</si>
  <si>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</si>
  <si>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</si>
  <si>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</si>
  <si>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</si>
  <si>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</si>
  <si>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</si>
  <si>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</si>
  <si>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</si>
  <si>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</si>
  <si>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</si>
  <si>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</si>
  <si>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</si>
  <si>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</si>
  <si>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</si>
  <si>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</si>
  <si>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</si>
  <si>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</si>
  <si>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</si>
  <si>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</si>
  <si>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</si>
  <si>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</si>
  <si>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</si>
  <si>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</si>
  <si>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</si>
  <si>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</si>
  <si>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</si>
  <si>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</si>
  <si>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</si>
  <si>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</si>
  <si>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</si>
  <si>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</si>
  <si>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</si>
  <si>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</si>
  <si>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</si>
  <si>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</si>
  <si>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</si>
  <si>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</si>
  <si>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</si>
  <si>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</si>
  <si>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</si>
  <si>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</si>
  <si>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</si>
  <si>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</si>
  <si>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</si>
  <si>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</si>
  <si>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</si>
  <si>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</si>
  <si>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</si>
  <si>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</si>
  <si>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</si>
  <si>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</si>
  <si>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</si>
  <si>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</si>
  <si>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</si>
  <si>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</si>
  <si>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</si>
  <si>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</si>
  <si>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</si>
  <si>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</si>
  <si>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</si>
  <si>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</si>
  <si>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</si>
  <si>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</si>
  <si>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</si>
  <si>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</si>
  <si>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</si>
  <si>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</si>
  <si>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</si>
  <si>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</si>
  <si>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</si>
  <si>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</si>
  <si>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</si>
  <si>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</si>
  <si>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</si>
  <si>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</si>
  <si>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</si>
  <si>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</si>
  <si>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</si>
  <si>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</si>
  <si>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</si>
  <si>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</si>
  <si>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</si>
  <si>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</si>
  <si>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</si>
  <si>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</si>
  <si>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</si>
  <si>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</si>
  <si>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</si>
  <si>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</si>
  <si>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</si>
  <si>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</si>
  <si>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</si>
  <si>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</si>
  <si>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</si>
  <si>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</si>
  <si>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</si>
  <si>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</si>
  <si>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</si>
  <si>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</si>
  <si>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</si>
  <si>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</si>
  <si>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</si>
  <si>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</si>
  <si>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</si>
  <si>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</si>
  <si>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</si>
  <si>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</si>
  <si>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</si>
  <si>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</si>
  <si>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</si>
  <si>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</si>
  <si>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</si>
  <si>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</si>
  <si>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</si>
  <si>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</si>
  <si>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</si>
  <si>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</si>
  <si>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</si>
  <si>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</si>
  <si>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</si>
  <si>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</si>
  <si>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</si>
  <si>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</si>
  <si>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</si>
  <si>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</si>
  <si>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</si>
  <si>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</si>
  <si>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</si>
  <si>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</si>
  <si>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</si>
  <si>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</si>
  <si>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</si>
  <si>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</si>
  <si>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</si>
  <si>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</si>
  <si>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</si>
  <si>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</si>
  <si>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</si>
  <si>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</si>
  <si>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</si>
  <si>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</si>
  <si>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</si>
  <si>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</si>
  <si>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</si>
  <si>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</si>
  <si>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</si>
  <si>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</si>
  <si>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</si>
  <si>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</si>
  <si>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</si>
  <si>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</si>
  <si>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</si>
  <si>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</si>
  <si>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</si>
  <si>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</si>
  <si>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</si>
  <si>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</si>
  <si>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</si>
  <si>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</si>
  <si>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</si>
  <si>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</si>
  <si>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</si>
  <si>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</si>
  <si>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</si>
  <si>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</si>
  <si>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</si>
  <si>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</si>
  <si>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</si>
  <si>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</si>
  <si>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</si>
  <si>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</si>
  <si>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</si>
  <si>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</si>
  <si>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</si>
  <si>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</si>
  <si>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</si>
  <si>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</si>
  <si>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</si>
  <si>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</si>
  <si>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</si>
  <si>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</si>
  <si>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</si>
  <si>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</si>
  <si>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</si>
  <si>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</si>
  <si>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</si>
  <si>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</si>
  <si>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</si>
  <si>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</si>
  <si>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</si>
  <si>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</si>
  <si>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</si>
  <si>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</si>
  <si>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</si>
  <si>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</si>
  <si>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</si>
  <si>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</si>
  <si>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</si>
  <si>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</si>
  <si>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</si>
  <si>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</si>
  <si>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</si>
  <si>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</si>
  <si>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</si>
  <si>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</si>
  <si>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</si>
  <si>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</si>
  <si>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</si>
  <si>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</si>
  <si>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</si>
  <si>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</si>
  <si>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</si>
  <si>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</si>
  <si>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</si>
  <si>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</si>
  <si>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</si>
  <si>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</si>
  <si>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</si>
  <si>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</si>
  <si>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</si>
  <si>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</si>
  <si>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</si>
  <si>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</si>
  <si>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</si>
  <si>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</si>
  <si>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</si>
  <si>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</si>
  <si>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</si>
  <si>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</si>
  <si>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</si>
  <si>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</si>
  <si>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</si>
  <si>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</si>
  <si>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</si>
  <si>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</si>
  <si>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</si>
  <si>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</si>
  <si>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</si>
  <si>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</si>
  <si>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</si>
  <si>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</si>
  <si>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</si>
  <si>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</si>
  <si>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</si>
  <si>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</si>
  <si>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</si>
  <si>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</si>
  <si>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</si>
  <si>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</si>
  <si>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</si>
  <si>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</si>
  <si>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</si>
  <si>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</si>
  <si>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</si>
  <si>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</si>
  <si>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</si>
  <si>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</si>
  <si>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</si>
  <si>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</si>
  <si>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</si>
  <si>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</si>
  <si>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</si>
  <si>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</si>
  <si>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</si>
  <si>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</si>
  <si>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</si>
  <si>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</si>
  <si>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</si>
  <si>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</si>
  <si>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</si>
  <si>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</si>
  <si>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</si>
  <si>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</si>
  <si>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</si>
  <si>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</si>
  <si>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</si>
  <si>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</si>
  <si>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</si>
  <si>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</si>
  <si>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</si>
  <si>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</si>
  <si>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</si>
  <si>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</si>
  <si>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</si>
  <si>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</si>
  <si>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</si>
  <si>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</si>
  <si>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</si>
  <si>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</si>
  <si>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</si>
  <si>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</si>
  <si>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</si>
  <si>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</si>
  <si>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</si>
  <si>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</si>
  <si>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</si>
  <si>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</si>
  <si>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</si>
  <si>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</si>
  <si>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</si>
  <si>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</si>
  <si>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</si>
  <si>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</si>
  <si>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</si>
  <si>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</si>
  <si>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</si>
  <si>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</si>
  <si>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</si>
  <si>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</si>
  <si>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</si>
  <si>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</si>
  <si>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</si>
  <si>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</si>
  <si>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</si>
  <si>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</si>
  <si>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</si>
  <si>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</si>
  <si>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</si>
  <si>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</si>
  <si>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</si>
  <si>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</si>
  <si>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</si>
  <si>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</si>
  <si>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</si>
  <si>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</si>
  <si>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</si>
  <si>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</si>
  <si>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</si>
  <si>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</si>
  <si>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</si>
  <si>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</si>
  <si>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</si>
  <si>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</si>
  <si>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</si>
  <si>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</si>
  <si>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</si>
  <si>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</si>
  <si>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</si>
  <si>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</si>
  <si>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</si>
  <si>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</si>
  <si>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</si>
  <si>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</si>
  <si>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</si>
  <si>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</si>
  <si>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</si>
  <si>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</si>
  <si>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</si>
  <si>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</si>
  <si>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</si>
  <si>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</si>
  <si>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</si>
  <si>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</si>
  <si>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</si>
  <si>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</si>
  <si>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</si>
  <si>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</si>
  <si>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</si>
  <si>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</si>
  <si>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</si>
  <si>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</si>
  <si>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</si>
  <si>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</si>
  <si>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</si>
  <si>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</si>
  <si>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</si>
  <si>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</si>
  <si>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</si>
  <si>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</si>
  <si>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</si>
  <si>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</si>
  <si>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</si>
  <si>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</si>
  <si>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</si>
  <si>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</si>
  <si>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</si>
  <si>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</si>
  <si>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</si>
  <si>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</si>
  <si>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</si>
  <si>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</si>
  <si>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</si>
  <si>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</si>
  <si>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</si>
  <si>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</si>
  <si>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</si>
  <si>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</si>
  <si>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</si>
  <si>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</si>
  <si>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</si>
  <si>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</si>
  <si>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</si>
  <si>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</si>
  <si>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</si>
  <si>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</si>
  <si>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</si>
  <si>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</si>
  <si>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</si>
  <si>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</si>
  <si>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</si>
  <si>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</si>
  <si>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</si>
  <si>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</si>
  <si>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</si>
  <si>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</si>
  <si>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</si>
  <si>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</si>
  <si>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</si>
  <si>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</si>
  <si>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</si>
  <si>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</si>
  <si>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</si>
  <si>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</si>
  <si>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</si>
  <si>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</si>
  <si>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</si>
  <si>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</si>
  <si>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</si>
  <si>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</si>
  <si>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</si>
  <si>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</si>
  <si>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</si>
  <si>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</si>
  <si>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</si>
  <si>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</si>
  <si>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</si>
  <si>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</si>
  <si>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</si>
  <si>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</si>
  <si>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</si>
  <si>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</si>
  <si>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</si>
  <si>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</si>
  <si>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</si>
  <si>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</si>
  <si>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</si>
  <si>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</si>
  <si>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</si>
  <si>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</si>
  <si>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</si>
  <si>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</si>
  <si>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</si>
  <si>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</si>
  <si>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</si>
  <si>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</si>
  <si>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</si>
  <si>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</si>
  <si>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</si>
  <si>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</si>
  <si>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</si>
  <si>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</si>
  <si>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</si>
  <si>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</si>
  <si>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</si>
  <si>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</si>
  <si>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</si>
  <si>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</si>
  <si>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</si>
  <si>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</si>
  <si>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</si>
  <si>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</si>
  <si>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</si>
  <si>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</si>
  <si>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</si>
  <si>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</si>
  <si>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</si>
  <si>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</si>
  <si>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</si>
  <si>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</si>
  <si>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</si>
  <si>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</si>
  <si>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</si>
  <si>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</si>
  <si>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</si>
  <si>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</si>
  <si>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</si>
  <si>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</si>
  <si>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</si>
  <si>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</si>
  <si>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</si>
  <si>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</si>
  <si>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</si>
  <si>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</si>
  <si>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</si>
  <si>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</si>
  <si>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</si>
  <si>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</si>
  <si>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</si>
  <si>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</si>
  <si>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</si>
  <si>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</si>
  <si>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</si>
  <si>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</si>
  <si>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</si>
  <si>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</si>
  <si>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</si>
  <si>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</si>
  <si>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</si>
  <si>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</si>
  <si>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</si>
  <si>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</si>
  <si>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</si>
  <si>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</si>
  <si>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</si>
  <si>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</si>
  <si>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</si>
  <si>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</si>
  <si>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</si>
  <si>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</si>
  <si>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</si>
  <si>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</si>
  <si>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</si>
  <si>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</si>
  <si>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</si>
  <si>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</si>
  <si>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</si>
  <si>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</si>
  <si>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</si>
  <si>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</si>
  <si>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</si>
  <si>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</si>
  <si>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</si>
  <si>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</si>
  <si>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</si>
  <si>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</si>
  <si>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</si>
  <si>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</si>
  <si>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</si>
  <si>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</si>
  <si>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</si>
  <si>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</si>
  <si>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</si>
  <si>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</si>
  <si>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</si>
  <si>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</si>
  <si>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</si>
  <si>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</si>
  <si>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</si>
  <si>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</si>
  <si>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</si>
  <si>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</si>
  <si>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</si>
  <si>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</si>
  <si>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</si>
  <si>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</si>
  <si>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</si>
  <si>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</si>
  <si>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</si>
  <si>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</si>
  <si>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</si>
  <si>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</si>
  <si>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</si>
  <si>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</si>
  <si>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</si>
  <si>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</si>
  <si>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</si>
  <si>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</si>
  <si>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</si>
  <si>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</si>
  <si>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</si>
  <si>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</si>
  <si>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</si>
  <si>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</si>
  <si>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</si>
  <si>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</si>
  <si>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</si>
  <si>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</si>
  <si>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</si>
  <si>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</si>
  <si>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</si>
  <si>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</si>
  <si>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</si>
  <si>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</si>
  <si>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</si>
  <si>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</si>
  <si>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</si>
  <si>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</si>
  <si>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</si>
  <si>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</si>
  <si>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</si>
  <si>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</si>
  <si>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</si>
  <si>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</si>
  <si>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</si>
  <si>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</si>
  <si>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</si>
  <si>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</si>
  <si>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</si>
  <si>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</si>
  <si>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</si>
  <si>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</si>
  <si>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</si>
  <si>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</si>
  <si>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</si>
  <si>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</si>
  <si>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</si>
  <si>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</si>
  <si>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</si>
  <si>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</si>
  <si>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</si>
  <si>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</si>
  <si>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</si>
  <si>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</si>
  <si>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</si>
  <si>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</si>
  <si>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</si>
  <si>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</si>
  <si>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</si>
  <si>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</si>
  <si>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</si>
  <si>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</si>
  <si>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</si>
  <si>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</si>
  <si>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</si>
  <si>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</si>
  <si>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</si>
  <si>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</si>
  <si>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</si>
  <si>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</si>
  <si>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</si>
  <si>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</si>
  <si>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</si>
  <si>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</si>
  <si>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</si>
  <si>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</si>
  <si>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</si>
  <si>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</si>
  <si>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</si>
  <si>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</si>
  <si>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</si>
  <si>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</si>
  <si>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</si>
  <si>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</si>
  <si>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</si>
  <si>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</si>
  <si>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</si>
  <si>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</si>
  <si>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</si>
  <si>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</si>
  <si>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</si>
  <si>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</si>
  <si>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</si>
  <si>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</si>
  <si>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</si>
  <si>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</si>
  <si>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</si>
  <si>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</si>
  <si>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</si>
  <si>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</si>
  <si>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</si>
  <si>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</si>
  <si>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</si>
  <si>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</si>
  <si>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</si>
  <si>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</si>
  <si>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</si>
  <si>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</si>
  <si>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</si>
  <si>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</si>
  <si>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</si>
  <si>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</si>
  <si>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</si>
  <si>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</si>
  <si>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</si>
  <si>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</si>
  <si>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</si>
  <si>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</si>
  <si>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</si>
  <si>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</si>
  <si>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</si>
  <si>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</si>
  <si>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</si>
  <si>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</si>
  <si>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</si>
  <si>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</si>
  <si>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</si>
  <si>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</si>
  <si>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</si>
  <si>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</si>
  <si>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</si>
  <si>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</si>
  <si>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</si>
  <si>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</si>
  <si>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</si>
  <si>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</si>
  <si>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</si>
  <si>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</si>
  <si>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</si>
  <si>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</si>
  <si>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</si>
  <si>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</si>
  <si>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</si>
  <si>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</si>
  <si>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</si>
  <si>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</si>
  <si>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</si>
  <si>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</si>
  <si>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</si>
  <si>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</si>
  <si>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</si>
  <si>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</si>
  <si>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</si>
  <si>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</si>
  <si>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</si>
  <si>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</si>
  <si>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</si>
  <si>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</si>
  <si>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</si>
  <si>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</si>
  <si>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</si>
  <si>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</si>
  <si>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</si>
  <si>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</si>
  <si>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</si>
  <si>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</si>
  <si>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</si>
  <si>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</si>
  <si>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</si>
  <si>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</si>
  <si>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</si>
  <si>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</si>
  <si>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</si>
  <si>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</si>
  <si>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</si>
  <si>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</si>
  <si>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</si>
  <si>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</si>
  <si>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</si>
  <si>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</si>
  <si>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</si>
  <si>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</si>
  <si>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</si>
  <si>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</si>
  <si>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</si>
  <si>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</si>
  <si>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</si>
  <si>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</si>
  <si>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</si>
  <si>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</si>
  <si>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</si>
  <si>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</si>
  <si>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</si>
  <si>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</si>
  <si>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</si>
  <si>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</si>
  <si>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</si>
  <si>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</si>
  <si>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</si>
  <si>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</si>
  <si>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</si>
  <si>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</si>
  <si>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</si>
  <si>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</si>
  <si>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</si>
  <si>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</si>
  <si>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</si>
  <si>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</si>
  <si>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</si>
  <si>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</si>
  <si>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</si>
  <si>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</si>
  <si>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</si>
  <si>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</si>
  <si>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</si>
  <si>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</si>
  <si>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</si>
  <si>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</si>
  <si>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</si>
  <si>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</si>
  <si>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</si>
  <si>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</si>
  <si>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</si>
  <si>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</si>
  <si>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</si>
  <si>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</si>
  <si>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</si>
  <si>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</si>
  <si>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</si>
  <si>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</si>
  <si>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</si>
  <si>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</si>
  <si>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</si>
  <si>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</si>
  <si>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</si>
  <si>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</si>
  <si>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</si>
  <si>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</si>
  <si>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</si>
  <si>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</si>
  <si>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</si>
  <si>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</si>
  <si>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</si>
  <si>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</si>
  <si>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</si>
  <si>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</si>
  <si>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</si>
  <si>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</si>
  <si>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</si>
  <si>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</si>
  <si>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</si>
  <si>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</si>
  <si>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</si>
  <si>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</si>
  <si>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</si>
  <si>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</si>
  <si>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</si>
  <si>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</si>
  <si>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</si>
  <si>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</si>
  <si>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</si>
  <si>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</si>
  <si>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</si>
  <si>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</si>
  <si>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</si>
  <si>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</si>
  <si>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</si>
  <si>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</si>
  <si>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</si>
  <si>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</si>
  <si>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</si>
  <si>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</si>
  <si>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</si>
  <si>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</si>
  <si>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</si>
  <si>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</si>
  <si>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</si>
  <si>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</si>
  <si>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</si>
  <si>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</si>
  <si>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</si>
  <si>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</si>
  <si>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</si>
  <si>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</si>
  <si>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</si>
  <si>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</si>
  <si>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</si>
  <si>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</si>
  <si>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</si>
  <si>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</si>
  <si>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</si>
  <si>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</si>
  <si>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</si>
  <si>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</si>
  <si>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</si>
  <si>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</si>
  <si>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</si>
  <si>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</si>
  <si>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</si>
  <si>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</si>
  <si>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</si>
  <si>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</si>
  <si>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</si>
  <si>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</si>
  <si>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</si>
  <si>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</si>
  <si>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</si>
  <si>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</si>
  <si>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</si>
  <si>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</si>
  <si>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</si>
  <si>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</si>
  <si>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</si>
  <si>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</si>
  <si>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</si>
  <si>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</si>
  <si>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</si>
  <si>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</si>
  <si>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</si>
  <si>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</si>
  <si>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</si>
  <si>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</si>
  <si>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</si>
  <si>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</si>
  <si>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</si>
  <si>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</si>
  <si>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</si>
  <si>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</si>
  <si>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</si>
  <si>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</si>
  <si>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</si>
  <si>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</si>
  <si>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</si>
  <si>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</si>
  <si>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</si>
  <si>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</si>
  <si>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</si>
  <si>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</si>
  <si>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</si>
  <si>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</si>
  <si>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</si>
  <si>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</si>
  <si>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</si>
  <si>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</si>
  <si>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</si>
  <si>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</si>
  <si>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</si>
  <si>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</si>
  <si>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</si>
  <si>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</si>
  <si>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</si>
  <si>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</si>
  <si>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</si>
  <si>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</si>
  <si>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</si>
  <si>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</si>
  <si>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</si>
  <si>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</si>
  <si>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</si>
  <si>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</si>
  <si>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</si>
  <si>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</si>
  <si>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</si>
  <si>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</si>
  <si>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</si>
  <si>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</si>
  <si>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</si>
  <si>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</si>
  <si>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</si>
  <si>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</si>
  <si>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</si>
  <si>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</si>
  <si>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</si>
  <si>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</si>
  <si>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</si>
  <si>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</si>
  <si>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</si>
  <si>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</si>
  <si>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</si>
  <si>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</si>
  <si>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</si>
  <si>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</si>
  <si>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</si>
  <si>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</si>
  <si>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</si>
  <si>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</si>
  <si>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</si>
  <si>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</si>
  <si>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</si>
  <si>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</si>
  <si>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</si>
  <si>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</si>
  <si>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</si>
  <si>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</si>
  <si>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</si>
  <si>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</si>
  <si>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</si>
  <si>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</si>
  <si>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</si>
  <si>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</si>
  <si>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</si>
  <si>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</si>
  <si>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</si>
  <si>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</si>
  <si>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</si>
  <si>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</si>
  <si>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</si>
  <si>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</si>
  <si>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</si>
  <si>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</si>
  <si>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</si>
  <si>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</si>
  <si>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</si>
  <si>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</si>
  <si>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</si>
  <si>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</si>
  <si>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</si>
  <si>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</si>
  <si>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</si>
  <si>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</si>
  <si>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</si>
  <si>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</si>
  <si>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</si>
  <si>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</si>
  <si>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</si>
  <si>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</si>
  <si>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</si>
  <si>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</si>
  <si>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</si>
  <si>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</si>
  <si>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</si>
  <si>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</si>
  <si>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</si>
  <si>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</si>
  <si>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</si>
  <si>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</si>
  <si>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</si>
  <si>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</si>
  <si>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</si>
  <si>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</si>
  <si>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</si>
  <si>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</si>
  <si>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</si>
  <si>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</si>
  <si>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</si>
  <si>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</si>
  <si>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</si>
  <si>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</si>
  <si>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</si>
  <si>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</si>
  <si>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</si>
  <si>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</si>
  <si>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</si>
  <si>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</si>
  <si>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</si>
  <si>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</si>
  <si>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</si>
  <si>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</si>
  <si>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</si>
  <si>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</si>
  <si>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</si>
  <si>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</si>
  <si>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</si>
  <si>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</si>
  <si>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</si>
  <si>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</si>
  <si>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</si>
  <si>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</si>
  <si>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</si>
  <si>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</si>
  <si>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</si>
  <si>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</si>
  <si>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</si>
  <si>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</si>
  <si>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</si>
  <si>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</si>
  <si>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</si>
  <si>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</si>
  <si>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</si>
  <si>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</si>
  <si>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</si>
  <si>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</si>
  <si>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</si>
  <si>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</si>
  <si>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</si>
  <si>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</si>
  <si>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</si>
  <si>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</si>
  <si>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</si>
  <si>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</si>
  <si>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</si>
  <si>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</si>
  <si>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</si>
  <si>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</si>
  <si>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</si>
  <si>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</si>
  <si>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</si>
  <si>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</si>
  <si>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</si>
  <si>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</si>
  <si>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</si>
  <si>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</si>
  <si>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</si>
  <si>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</si>
  <si>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</si>
  <si>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</si>
  <si>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</si>
  <si>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</si>
  <si>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</si>
  <si>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</si>
  <si>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</si>
  <si>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</si>
  <si>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</si>
  <si>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</si>
  <si>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</si>
  <si>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</si>
  <si>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</si>
  <si>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</si>
  <si>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</si>
  <si>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</si>
  <si>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</si>
  <si>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</si>
  <si>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</si>
  <si>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</si>
  <si>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</si>
  <si>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</si>
  <si>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</si>
  <si>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</si>
  <si>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</si>
  <si>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</si>
  <si>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</si>
  <si>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</si>
  <si>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</si>
  <si>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</si>
  <si>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</si>
  <si>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</si>
  <si>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</si>
  <si>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</si>
  <si>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</si>
  <si>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</si>
  <si>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</si>
  <si>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</si>
  <si>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</si>
  <si>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</si>
  <si>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</si>
  <si>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</si>
  <si>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</si>
  <si>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</si>
  <si>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</si>
  <si>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</si>
  <si>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</si>
  <si>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</si>
  <si>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</si>
  <si>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</si>
  <si>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</si>
  <si>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</si>
  <si>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</si>
  <si>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</si>
  <si>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</si>
  <si>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</si>
  <si>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</si>
  <si>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</si>
  <si>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</si>
  <si>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</si>
  <si>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</si>
  <si>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</si>
  <si>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</si>
  <si>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</si>
  <si>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</si>
  <si>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</si>
  <si>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</si>
  <si>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</si>
  <si>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</si>
  <si>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</si>
  <si>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</si>
  <si>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</si>
  <si>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</si>
  <si>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</si>
  <si>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</si>
  <si>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</si>
  <si>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</si>
  <si>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</si>
  <si>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</si>
  <si>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</si>
  <si>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</si>
  <si>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</si>
  <si>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</si>
  <si>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</si>
  <si>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</si>
  <si>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</si>
  <si>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</si>
  <si>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</si>
  <si>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</si>
  <si>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</si>
  <si>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</si>
  <si>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</si>
  <si>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</si>
  <si>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</si>
  <si>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</si>
  <si>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</si>
  <si>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</si>
  <si>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</si>
  <si>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</si>
  <si>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</si>
  <si>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</si>
  <si>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</si>
  <si>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</si>
  <si>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</si>
  <si>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</si>
  <si>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</si>
  <si>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</si>
  <si>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</si>
  <si>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</si>
  <si>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</si>
  <si>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</si>
  <si>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</si>
  <si>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</si>
  <si>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</si>
  <si>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</si>
  <si>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</si>
  <si>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</si>
  <si>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</si>
  <si>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</si>
  <si>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</si>
  <si>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</si>
  <si>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</si>
  <si>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</si>
  <si>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</si>
  <si>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</si>
  <si>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</si>
  <si>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</si>
  <si>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</si>
  <si>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</si>
  <si>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</si>
  <si>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</si>
  <si>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</si>
  <si>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</si>
  <si>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</si>
  <si>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</si>
  <si>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</si>
  <si>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</si>
  <si>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</si>
  <si>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</si>
  <si>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</si>
  <si>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</si>
  <si>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</si>
  <si>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</si>
  <si>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</si>
  <si>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</si>
  <si>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</si>
  <si>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</si>
  <si>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</si>
  <si>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</si>
  <si>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</si>
  <si>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</si>
  <si>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</si>
  <si>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</si>
  <si>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</si>
  <si>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</si>
  <si>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</si>
  <si>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</si>
  <si>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</si>
  <si>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</si>
  <si>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</si>
  <si>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</si>
  <si>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</si>
  <si>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</si>
  <si>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</si>
  <si>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</si>
  <si>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</si>
  <si>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</si>
  <si>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</si>
  <si>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</si>
  <si>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</si>
  <si>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</si>
  <si>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</si>
  <si>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</si>
  <si>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</si>
  <si>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</si>
  <si>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</si>
  <si>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</si>
  <si>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</si>
  <si>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</si>
  <si>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</si>
  <si>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</si>
  <si>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</si>
  <si>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</si>
  <si>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</si>
  <si>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</si>
  <si>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</si>
  <si>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</si>
  <si>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</si>
  <si>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</si>
  <si>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</si>
  <si>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</si>
  <si>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</si>
  <si>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</si>
  <si>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</si>
  <si>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</si>
  <si>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</si>
  <si>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</si>
  <si>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</si>
  <si>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</si>
  <si>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</si>
  <si>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</si>
  <si>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</si>
  <si>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</si>
  <si>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</si>
  <si>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</si>
  <si>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</si>
  <si>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</si>
  <si>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</si>
  <si>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</si>
  <si>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</si>
  <si>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</si>
  <si>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</si>
  <si>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</si>
  <si>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</si>
  <si>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</si>
  <si>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</si>
  <si>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</si>
  <si>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</si>
  <si>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</si>
  <si>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</si>
  <si>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</si>
  <si>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</si>
  <si>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</si>
  <si>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</si>
  <si>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</si>
  <si>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</si>
  <si>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</si>
  <si>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</si>
  <si>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</si>
  <si>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</si>
  <si>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</si>
  <si>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</si>
  <si>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</si>
  <si>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</si>
  <si>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</si>
  <si>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</si>
  <si>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</si>
  <si>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</si>
  <si>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</si>
  <si>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</si>
  <si>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</si>
  <si>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</si>
  <si>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</si>
  <si>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</si>
  <si>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</si>
  <si>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</si>
  <si>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</si>
  <si>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</si>
  <si>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</si>
  <si>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</si>
  <si>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</si>
  <si>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</si>
  <si>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</si>
  <si>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</si>
  <si>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</si>
  <si>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</si>
  <si>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</si>
  <si>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</si>
  <si>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</si>
  <si>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</si>
  <si>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</si>
  <si>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</si>
  <si>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</si>
  <si>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</si>
  <si>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</si>
  <si>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</si>
  <si>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</si>
  <si>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</si>
  <si>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</si>
  <si>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</si>
  <si>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</si>
  <si>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</si>
  <si>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</si>
  <si>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</si>
  <si>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</si>
  <si>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</si>
  <si>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</si>
  <si>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</si>
  <si>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</si>
  <si>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</si>
  <si>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</si>
  <si>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</si>
  <si>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</si>
  <si>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</si>
  <si>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</si>
  <si>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</si>
  <si>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</si>
  <si>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</si>
  <si>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</si>
  <si>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</si>
  <si>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</si>
  <si>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</si>
  <si>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</si>
  <si>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</si>
  <si>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</si>
  <si>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</si>
  <si>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</si>
  <si>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</si>
  <si>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</si>
  <si>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</si>
  <si>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</si>
  <si>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</si>
  <si>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</si>
  <si>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</si>
  <si>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</si>
  <si>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</si>
  <si>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</si>
  <si>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</si>
  <si>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</si>
  <si>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</si>
  <si>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</si>
  <si>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</si>
  <si>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</si>
  <si>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</si>
  <si>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</si>
  <si>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</si>
  <si>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</si>
  <si>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</si>
  <si>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</si>
  <si>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</si>
  <si>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</si>
  <si>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</si>
  <si>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</si>
  <si>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</si>
  <si>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</si>
  <si>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</si>
  <si>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</si>
  <si>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</si>
  <si>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</si>
  <si>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</si>
  <si>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</si>
  <si>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</si>
  <si>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</si>
  <si>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</si>
  <si>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</si>
  <si>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</si>
  <si>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</si>
  <si>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</si>
  <si>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</si>
  <si>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</si>
  <si>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</si>
  <si>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</si>
  <si>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</si>
  <si>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</si>
  <si>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</si>
  <si>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</si>
  <si>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</si>
  <si>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</si>
  <si>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</si>
  <si>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</si>
  <si>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</si>
  <si>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</si>
  <si>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</si>
  <si>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</si>
  <si>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</si>
  <si>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</si>
  <si>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</si>
  <si>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</si>
  <si>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</si>
  <si>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</si>
  <si>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</si>
  <si>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</si>
  <si>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</si>
  <si>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</si>
  <si>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</si>
  <si>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</si>
  <si>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</si>
  <si>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</si>
  <si>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</si>
  <si>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</si>
  <si>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</si>
  <si>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</si>
  <si>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</si>
  <si>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</si>
  <si>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</si>
  <si>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</si>
  <si>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</si>
  <si>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</si>
  <si>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</si>
  <si>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</si>
  <si>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</si>
  <si>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</si>
  <si>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</si>
  <si>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</si>
  <si>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</si>
  <si>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</si>
  <si>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</si>
  <si>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</si>
  <si>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</si>
  <si>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</si>
  <si>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</si>
  <si>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</si>
  <si>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</si>
  <si>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</si>
  <si>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</si>
  <si>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</si>
  <si>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</si>
  <si>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</si>
  <si>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</si>
  <si>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</si>
  <si>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</si>
  <si>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</si>
  <si>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</si>
  <si>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</si>
  <si>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</si>
  <si>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</si>
  <si>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</si>
  <si>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</si>
  <si>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</si>
  <si>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</si>
  <si>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</si>
  <si>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</si>
  <si>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</si>
  <si>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</si>
  <si>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</si>
  <si>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</si>
  <si>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</si>
  <si>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</si>
  <si>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</si>
  <si>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</si>
  <si>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</si>
  <si>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</si>
  <si>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</si>
  <si>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</si>
  <si>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</si>
  <si>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</si>
  <si>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</si>
  <si>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</si>
  <si>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</si>
  <si>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</si>
  <si>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</si>
  <si>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</si>
  <si>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</si>
  <si>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</si>
  <si>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</si>
  <si>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</si>
  <si>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</si>
  <si>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</si>
  <si>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</si>
  <si>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</si>
  <si>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</si>
  <si>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</si>
  <si>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</si>
  <si>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</si>
  <si>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</si>
  <si>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</si>
  <si>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</si>
  <si>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</si>
  <si>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</si>
  <si>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</si>
  <si>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</si>
  <si>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</si>
  <si>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</si>
  <si>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</si>
  <si>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</si>
  <si>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</si>
  <si>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</si>
  <si>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</si>
  <si>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</si>
  <si>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</si>
  <si>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</si>
  <si>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</si>
  <si>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</si>
  <si>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</si>
  <si>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</si>
  <si>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</si>
  <si>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</si>
  <si>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</si>
  <si>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</si>
  <si>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</si>
  <si>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</si>
  <si>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</si>
  <si>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</si>
  <si>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</si>
  <si>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</si>
  <si>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</si>
  <si>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</si>
  <si>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</si>
  <si>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</si>
  <si>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</si>
  <si>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</si>
  <si>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</si>
  <si>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</si>
  <si>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</si>
  <si>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</si>
  <si>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</si>
  <si>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</si>
  <si>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</si>
  <si>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</si>
  <si>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</si>
  <si>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</si>
  <si>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</si>
  <si>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</si>
  <si>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</si>
  <si>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</si>
  <si>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</si>
  <si>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</si>
  <si>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</si>
  <si>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</si>
  <si>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</si>
  <si>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</si>
  <si>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</si>
  <si>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</si>
  <si>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</si>
  <si>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</si>
  <si>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</si>
  <si>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</si>
  <si>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</si>
  <si>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</si>
  <si>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</si>
  <si>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</si>
  <si>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</si>
  <si>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</si>
  <si>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</si>
  <si>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</si>
  <si>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</si>
  <si>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</si>
  <si>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</si>
  <si>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</si>
  <si>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</si>
  <si>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</si>
  <si>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</si>
  <si>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</si>
  <si>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</si>
  <si>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</si>
  <si>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</si>
  <si>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</si>
  <si>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</si>
  <si>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</si>
  <si>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</si>
  <si>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</si>
  <si>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</si>
  <si>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</si>
  <si>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</si>
  <si>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</si>
  <si>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</si>
  <si>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</si>
  <si>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</si>
  <si>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</si>
  <si>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</si>
  <si>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</si>
  <si>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</si>
  <si>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</si>
  <si>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</si>
  <si>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</si>
  <si>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</si>
  <si>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</si>
  <si>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</si>
  <si>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</si>
  <si>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</si>
  <si>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</si>
  <si>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</si>
  <si>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</si>
  <si>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</si>
  <si>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</si>
  <si>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</si>
  <si>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</si>
  <si>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</si>
  <si>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</si>
  <si>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</si>
  <si>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</si>
  <si>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</si>
  <si>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</si>
  <si>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</si>
  <si>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</si>
  <si>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</si>
  <si>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</si>
  <si>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</si>
  <si>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</si>
  <si>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</si>
  <si>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</si>
  <si>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</si>
  <si>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</si>
  <si>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</si>
  <si>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</si>
  <si>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</si>
  <si>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</si>
  <si>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</si>
  <si>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</si>
  <si>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</si>
  <si>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</si>
  <si>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</si>
  <si>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</si>
  <si>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</si>
  <si>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</si>
  <si>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</si>
  <si>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</si>
  <si>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</si>
  <si>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</si>
  <si>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</si>
  <si>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</si>
  <si>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</si>
  <si>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</si>
  <si>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</si>
  <si>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</si>
  <si>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</si>
  <si>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</si>
  <si>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</si>
  <si>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</si>
  <si>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</si>
  <si>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</si>
  <si>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</si>
  <si>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</si>
  <si>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</si>
  <si>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</si>
  <si>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</si>
  <si>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</si>
  <si>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</si>
  <si>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</si>
  <si>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</si>
  <si>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</si>
  <si>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</si>
  <si>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</si>
  <si>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</si>
  <si>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</si>
  <si>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</si>
  <si>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</si>
  <si>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</si>
  <si>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</si>
  <si>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</si>
  <si>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</si>
  <si>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</si>
  <si>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</si>
  <si>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</si>
  <si>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</si>
  <si>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</si>
  <si>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</si>
  <si>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</si>
  <si>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</si>
  <si>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</si>
  <si>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</si>
  <si>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</si>
  <si>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</si>
  <si>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</si>
  <si>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</si>
  <si>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</si>
  <si>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</si>
  <si>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</si>
  <si>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</si>
  <si>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</si>
  <si>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</si>
  <si>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</si>
  <si>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</si>
  <si>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</si>
  <si>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</si>
  <si>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</si>
  <si>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</si>
  <si>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</si>
  <si>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</si>
  <si>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</si>
  <si>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</si>
  <si>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</si>
  <si>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</si>
  <si>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</si>
  <si>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</si>
  <si>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</si>
  <si>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</si>
  <si>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</si>
  <si>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</si>
  <si>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</si>
  <si>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</si>
  <si>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</si>
  <si>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</si>
  <si>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</si>
  <si>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</si>
  <si>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</si>
  <si>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</si>
  <si>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</si>
  <si>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</si>
  <si>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</si>
  <si>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</si>
  <si>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</si>
  <si>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</si>
  <si>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</si>
  <si>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</si>
  <si>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</si>
  <si>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</si>
  <si>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</si>
  <si>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</si>
  <si>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</si>
  <si>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</si>
  <si>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</si>
  <si>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</si>
  <si>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</si>
  <si>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</si>
  <si>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</si>
  <si>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</si>
  <si>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</si>
  <si>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</si>
  <si>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</si>
  <si>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</si>
  <si>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</si>
  <si>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</si>
  <si>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</si>
  <si>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</si>
  <si>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</si>
  <si>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</si>
  <si>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</si>
  <si>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</si>
  <si>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</si>
  <si>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</si>
  <si>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</si>
  <si>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</si>
  <si>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</si>
  <si>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</si>
  <si>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</si>
  <si>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</si>
  <si>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</si>
  <si>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</si>
  <si>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</si>
  <si>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</si>
  <si>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</si>
  <si>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</si>
  <si>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</si>
  <si>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</si>
  <si>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</si>
  <si>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</si>
  <si>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</si>
  <si>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</si>
  <si>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</si>
  <si>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</si>
  <si>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</si>
  <si>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</si>
  <si>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</si>
  <si>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</si>
  <si>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</si>
  <si>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</si>
  <si>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</si>
  <si>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</si>
  <si>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</si>
  <si>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</si>
  <si>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</si>
  <si>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</si>
  <si>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</si>
  <si>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</si>
  <si>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</si>
  <si>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</si>
  <si>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</si>
  <si>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</si>
  <si>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</si>
  <si>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</si>
  <si>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</si>
  <si>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</si>
  <si>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</si>
  <si>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</si>
  <si>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</si>
  <si>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</si>
  <si>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</si>
  <si>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</si>
  <si>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</si>
  <si>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</si>
  <si>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</si>
  <si>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</si>
  <si>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</si>
  <si>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</si>
  <si>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</si>
  <si>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</si>
  <si>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</si>
  <si>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</si>
  <si>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</si>
  <si>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</si>
  <si>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</si>
  <si>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</si>
  <si>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</si>
  <si>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</si>
  <si>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</si>
  <si>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</si>
  <si>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</si>
  <si>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</si>
  <si>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</si>
  <si>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</si>
  <si>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</si>
  <si>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</si>
  <si>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</si>
  <si>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</si>
  <si>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</si>
  <si>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</si>
  <si>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</si>
  <si>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</si>
  <si>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</si>
  <si>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</si>
  <si>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</si>
  <si>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</si>
  <si>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</si>
  <si>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</si>
  <si>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</si>
  <si>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</si>
  <si>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</si>
  <si>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</si>
  <si>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</si>
  <si>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</si>
  <si>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</si>
  <si>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</si>
  <si>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</si>
  <si>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</si>
  <si>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</si>
  <si>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</si>
  <si>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</si>
  <si>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</si>
  <si>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</si>
  <si>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</si>
  <si>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</si>
  <si>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</si>
  <si>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</si>
  <si>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</si>
  <si>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</si>
  <si>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</si>
  <si>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</si>
  <si>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</si>
  <si>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</si>
  <si>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</si>
  <si>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</si>
  <si>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</si>
  <si>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</si>
  <si>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</si>
  <si>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</si>
  <si>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</si>
  <si>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</si>
  <si>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</si>
  <si>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</si>
  <si>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</si>
  <si>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</si>
  <si>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</si>
  <si>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</si>
  <si>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</si>
  <si>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</si>
  <si>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</si>
  <si>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</si>
  <si>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</si>
  <si>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</si>
  <si>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</si>
  <si>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</si>
  <si>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</si>
  <si>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</si>
  <si>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</si>
  <si>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</si>
  <si>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</si>
  <si>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</si>
  <si>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</si>
  <si>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</si>
  <si>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</si>
  <si>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</si>
  <si>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</si>
  <si>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</si>
  <si>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</si>
  <si>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</si>
  <si>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</si>
  <si>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</si>
  <si>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</si>
  <si>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</si>
  <si>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</si>
  <si>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</si>
  <si>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</si>
  <si>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</si>
  <si>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</si>
  <si>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</si>
  <si>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</si>
  <si>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</si>
  <si>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</si>
  <si>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</si>
  <si>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</si>
  <si>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</si>
  <si>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</si>
  <si>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</si>
  <si>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</si>
  <si>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</si>
  <si>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</si>
  <si>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</si>
  <si>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</si>
  <si>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</si>
  <si>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</si>
  <si>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</si>
  <si>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</si>
  <si>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</si>
  <si>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</si>
  <si>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</si>
  <si>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</si>
  <si>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</si>
  <si>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</si>
  <si>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</si>
  <si>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</si>
  <si>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</si>
  <si>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</si>
  <si>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</si>
  <si>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</si>
  <si>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</si>
  <si>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</si>
  <si>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</si>
  <si>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</si>
  <si>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</si>
  <si>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</si>
  <si>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</si>
  <si>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</si>
  <si>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</si>
  <si>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</si>
  <si>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</si>
  <si>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</si>
  <si>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</si>
  <si>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</si>
  <si>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</si>
  <si>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</si>
  <si>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</si>
  <si>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</si>
  <si>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</si>
  <si>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</si>
  <si>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</si>
  <si>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</si>
  <si>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</si>
  <si>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</si>
  <si>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</si>
  <si>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</si>
  <si>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</si>
  <si>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</si>
  <si>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</si>
  <si>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</si>
  <si>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</si>
  <si>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</si>
  <si>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</si>
  <si>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</si>
  <si>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</si>
  <si>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</si>
  <si>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</si>
  <si>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</si>
  <si>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</si>
  <si>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</si>
  <si>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</si>
  <si>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</si>
  <si>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</si>
  <si>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</si>
  <si>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</si>
  <si>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</si>
  <si>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</si>
  <si>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</si>
  <si>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</si>
  <si>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</si>
  <si>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</si>
  <si>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</si>
  <si>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</si>
  <si>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</si>
  <si>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</si>
  <si>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</si>
  <si>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</si>
  <si>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</si>
  <si>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</si>
  <si>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</si>
  <si>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</si>
  <si>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</si>
  <si>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</si>
  <si>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</si>
  <si>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</si>
  <si>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</si>
  <si>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</si>
  <si>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</si>
  <si>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</si>
  <si>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</si>
  <si>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</si>
  <si>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</si>
  <si>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</si>
  <si>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</si>
  <si>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</si>
  <si>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</si>
  <si>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</si>
  <si>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</si>
  <si>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</si>
  <si>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</si>
  <si>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</si>
  <si>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</si>
  <si>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</si>
  <si>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</si>
  <si>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</si>
  <si>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</si>
  <si>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</si>
  <si>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</si>
  <si>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</si>
  <si>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</si>
  <si>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</si>
  <si>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</si>
  <si>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</si>
  <si>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</si>
  <si>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</si>
  <si>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</si>
  <si>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</si>
  <si>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</si>
  <si>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</si>
  <si>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</si>
  <si>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</si>
  <si>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</si>
  <si>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</si>
  <si>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</si>
  <si>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</si>
  <si>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</si>
  <si>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</si>
  <si>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</si>
  <si>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</si>
  <si>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</si>
  <si>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</si>
  <si>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</si>
  <si>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</si>
  <si>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</si>
  <si>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</si>
  <si>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</si>
  <si>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</si>
  <si>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</si>
  <si>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</si>
  <si>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</si>
  <si>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</si>
  <si>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</si>
  <si>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</si>
  <si>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</si>
  <si>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</si>
  <si>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</si>
  <si>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</si>
  <si>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</si>
  <si>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</si>
  <si>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</si>
  <si>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</si>
  <si>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</si>
  <si>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</si>
  <si>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</si>
  <si>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</si>
  <si>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</si>
  <si>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</si>
  <si>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</si>
  <si>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</si>
  <si>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</si>
  <si>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</si>
  <si>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</si>
  <si>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</si>
  <si>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</si>
  <si>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</si>
  <si>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</si>
  <si>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</si>
  <si>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</si>
  <si>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</si>
  <si>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</si>
  <si>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</si>
  <si>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</si>
  <si>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</si>
  <si>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</si>
  <si>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</si>
  <si>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</si>
  <si>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</si>
  <si>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</si>
  <si>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</si>
  <si>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</si>
  <si>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</si>
  <si>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</si>
  <si>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</si>
  <si>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</si>
  <si>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</si>
  <si>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</si>
  <si>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</si>
  <si>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</si>
  <si>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</si>
  <si>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</si>
  <si>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</si>
  <si>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</si>
  <si>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</si>
  <si>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</si>
  <si>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</si>
  <si>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</si>
  <si>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</si>
  <si>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</si>
  <si>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</si>
  <si>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</si>
  <si>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</si>
  <si>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</si>
  <si>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</si>
  <si>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</si>
  <si>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</si>
  <si>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</si>
  <si>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</si>
  <si>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</si>
  <si>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</si>
  <si>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</si>
  <si>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</si>
  <si>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</si>
  <si>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</si>
  <si>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</si>
  <si>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</si>
  <si>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</si>
  <si>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</si>
  <si>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</si>
  <si>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</si>
  <si>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</si>
  <si>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</si>
  <si>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</si>
  <si>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</si>
  <si>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</si>
  <si>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</si>
  <si>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</si>
  <si>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</si>
  <si>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</si>
  <si>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</si>
  <si>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</si>
  <si>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</si>
  <si>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</si>
  <si>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</si>
  <si>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</si>
  <si>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</si>
  <si>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</si>
  <si>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</si>
  <si>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</si>
  <si>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</si>
  <si>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</si>
  <si>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</si>
  <si>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</si>
  <si>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</si>
  <si>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</si>
  <si>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</si>
  <si>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</si>
  <si>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</si>
  <si>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</si>
  <si>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</si>
  <si>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</si>
  <si>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</si>
  <si>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</si>
  <si>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</si>
  <si>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</si>
  <si>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</si>
  <si>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</si>
  <si>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</si>
  <si>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</si>
  <si>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</si>
  <si>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</si>
  <si>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</si>
  <si>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</si>
  <si>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</si>
  <si>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</si>
  <si>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</si>
  <si>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</si>
  <si>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</si>
  <si>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</si>
  <si>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</si>
  <si>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</si>
  <si>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</si>
  <si>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</si>
  <si>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</si>
  <si>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</si>
  <si>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</si>
  <si>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</si>
  <si>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</si>
  <si>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</si>
  <si>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</si>
  <si>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</si>
  <si>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</si>
  <si>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</si>
  <si>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</si>
  <si>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</si>
  <si>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</si>
  <si>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</si>
  <si>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</si>
  <si>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</si>
  <si>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</si>
  <si>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</si>
  <si>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</si>
  <si>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</si>
  <si>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</si>
  <si>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</si>
  <si>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</si>
  <si>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</si>
  <si>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</si>
  <si>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</si>
  <si>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</si>
  <si>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</si>
  <si>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</si>
  <si>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</si>
  <si>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</si>
  <si>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</si>
  <si>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</si>
  <si>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</si>
  <si>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</si>
  <si>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</si>
  <si>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</si>
  <si>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</si>
  <si>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</si>
  <si>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</si>
  <si>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</si>
  <si>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</si>
  <si>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</si>
  <si>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</si>
  <si>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</si>
  <si>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</si>
  <si>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</si>
  <si>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</si>
  <si>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</si>
  <si>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</si>
  <si>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</si>
  <si>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</si>
  <si>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</si>
  <si>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</si>
  <si>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</si>
  <si>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</si>
  <si>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</si>
  <si>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</si>
  <si>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</si>
  <si>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</si>
  <si>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</si>
  <si>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</si>
  <si>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</si>
  <si>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</si>
  <si>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</si>
  <si>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</si>
  <si>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</si>
  <si>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</si>
  <si>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</si>
  <si>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</si>
  <si>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</si>
  <si>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</si>
  <si>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</si>
  <si>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</si>
  <si>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</si>
  <si>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</si>
  <si>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</si>
  <si>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</si>
  <si>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</si>
  <si>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</si>
  <si>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</si>
  <si>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</si>
  <si>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</si>
  <si>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</si>
  <si>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</si>
  <si>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</si>
  <si>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</si>
  <si>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</si>
  <si>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</si>
  <si>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</si>
  <si>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</si>
  <si>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</si>
  <si>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</si>
  <si>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</si>
  <si>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</si>
  <si>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</si>
  <si>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</si>
  <si>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</si>
  <si>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</si>
  <si>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</si>
  <si>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</si>
  <si>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</si>
  <si>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</si>
  <si>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</si>
  <si>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</si>
  <si>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</si>
  <si>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</si>
  <si>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</si>
  <si>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</si>
  <si>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</si>
  <si>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</si>
  <si>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</si>
  <si>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</si>
  <si>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</si>
  <si>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</si>
  <si>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</si>
  <si>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</si>
  <si>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</si>
  <si>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</si>
  <si>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</si>
  <si>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</si>
  <si>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</si>
  <si>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</si>
  <si>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</si>
  <si>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</si>
  <si>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</si>
  <si>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</si>
  <si>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</si>
  <si>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</si>
  <si>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</si>
  <si>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</si>
  <si>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</si>
  <si>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</si>
  <si>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</si>
  <si>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</si>
  <si>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</si>
  <si>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</si>
  <si>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</si>
  <si>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</si>
  <si>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</si>
  <si>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</si>
  <si>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</si>
  <si>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</si>
  <si>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</si>
  <si>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</si>
  <si>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</si>
  <si>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</si>
  <si>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</si>
  <si>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</si>
  <si>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</si>
  <si>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</si>
  <si>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</si>
  <si>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</si>
  <si>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</si>
  <si>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</si>
  <si>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</si>
  <si>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</si>
  <si>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</si>
  <si>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</si>
  <si>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</si>
  <si>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</si>
  <si>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</si>
  <si>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</si>
  <si>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</si>
  <si>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</si>
  <si>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</si>
  <si>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</si>
  <si>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</si>
  <si>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</si>
  <si>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</si>
  <si>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</si>
  <si>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</si>
  <si>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</si>
  <si>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</si>
  <si>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</si>
  <si>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</si>
  <si>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</si>
  <si>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</si>
  <si>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</si>
  <si>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</si>
  <si>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</si>
  <si>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</si>
  <si>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</si>
  <si>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</si>
  <si>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</si>
  <si>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</si>
  <si>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</si>
  <si>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</si>
  <si>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</si>
  <si>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</si>
  <si>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</si>
  <si>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</si>
  <si>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</si>
  <si>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</si>
  <si>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</si>
  <si>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</si>
  <si>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</si>
  <si>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</si>
  <si>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</si>
  <si>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</si>
  <si>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</si>
  <si>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</si>
  <si>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</si>
  <si>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</si>
  <si>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</si>
  <si>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</si>
  <si>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</si>
  <si>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</si>
  <si>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</si>
  <si>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</si>
  <si>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</si>
  <si>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</si>
  <si>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</si>
  <si>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</si>
  <si>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</si>
  <si>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</si>
  <si>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</si>
  <si>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</si>
  <si>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</si>
  <si>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</si>
  <si>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</si>
  <si>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</si>
  <si>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</si>
  <si>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</si>
  <si>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</si>
  <si>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</si>
  <si>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</si>
  <si>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</si>
  <si>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</si>
  <si>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</si>
  <si>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</si>
  <si>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</si>
  <si>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</si>
  <si>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</si>
  <si>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</si>
  <si>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</si>
  <si>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</si>
  <si>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</si>
  <si>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</si>
  <si>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</si>
  <si>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</si>
  <si>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</si>
  <si>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</si>
  <si>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</si>
  <si>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</si>
  <si>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</si>
  <si>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</si>
  <si>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</si>
  <si>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</si>
  <si>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</si>
  <si>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</si>
  <si>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</si>
  <si>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</si>
  <si>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</si>
  <si>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</si>
  <si>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</si>
  <si>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</si>
  <si>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</si>
  <si>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</si>
  <si>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</si>
  <si>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</si>
  <si>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</si>
  <si>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</si>
  <si>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</si>
  <si>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</si>
  <si>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</si>
  <si>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</si>
  <si>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</si>
  <si>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</si>
  <si>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</si>
  <si>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</si>
  <si>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</si>
  <si>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</si>
  <si>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</si>
  <si>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</si>
  <si>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</si>
  <si>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</si>
  <si>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</si>
  <si>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</si>
  <si>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</si>
  <si>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</si>
  <si>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</si>
  <si>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</si>
  <si>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</si>
  <si>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</si>
  <si>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</si>
  <si>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</si>
  <si>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</si>
  <si>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</si>
  <si>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</si>
  <si>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</si>
  <si>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</si>
  <si>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</si>
  <si>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</si>
  <si>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</si>
  <si>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</si>
  <si>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</si>
  <si>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</si>
  <si>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</si>
  <si>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</si>
  <si>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</si>
  <si>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</si>
  <si>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</si>
  <si>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</si>
  <si>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</si>
  <si>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</si>
  <si>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</si>
  <si>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</si>
  <si>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</si>
  <si>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</si>
  <si>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</si>
  <si>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</si>
  <si>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</si>
  <si>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</si>
  <si>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</si>
  <si>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</si>
  <si>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</si>
  <si>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</si>
  <si>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</si>
  <si>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</si>
  <si>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</si>
  <si>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</si>
  <si>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</si>
  <si>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</si>
  <si>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</si>
  <si>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</si>
  <si>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</si>
  <si>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</si>
  <si>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</si>
  <si>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</si>
  <si>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</si>
  <si>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</si>
  <si>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</si>
  <si>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</si>
  <si>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</si>
  <si>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</si>
  <si>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</si>
  <si>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</si>
  <si>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</si>
  <si>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</si>
  <si>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</si>
  <si>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</si>
  <si>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</si>
  <si>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</si>
  <si>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</si>
  <si>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</si>
  <si>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</si>
  <si>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</si>
  <si>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</si>
  <si>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</si>
  <si>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</si>
  <si>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</si>
  <si>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</si>
  <si>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</si>
  <si>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</si>
  <si>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</si>
  <si>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</si>
  <si>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</si>
  <si>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</si>
  <si>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</si>
  <si>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</si>
  <si>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</si>
  <si>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</si>
  <si>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</si>
  <si>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</si>
  <si>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</si>
  <si>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</si>
  <si>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</si>
  <si>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</si>
  <si>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</si>
  <si>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</si>
  <si>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</si>
  <si>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</si>
  <si>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</si>
  <si>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</si>
  <si>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</si>
  <si>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</si>
  <si>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</si>
  <si>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</si>
  <si>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</si>
  <si>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</si>
  <si>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</si>
  <si>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</si>
  <si>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</si>
  <si>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</si>
  <si>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</si>
  <si>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</si>
  <si>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</si>
  <si>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</si>
  <si>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</si>
  <si>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</si>
  <si>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</si>
  <si>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</si>
  <si>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</si>
  <si>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</si>
  <si>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</si>
  <si>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</si>
  <si>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</si>
  <si>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</si>
  <si>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</si>
  <si>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</si>
  <si>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</si>
  <si>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</si>
  <si>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</si>
  <si>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</si>
  <si>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</si>
  <si>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</si>
  <si>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</si>
  <si>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</si>
  <si>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</si>
  <si>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</si>
  <si>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</si>
  <si>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</si>
  <si>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</si>
  <si>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</si>
  <si>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</si>
  <si>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</si>
  <si>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</si>
  <si>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</si>
  <si>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</si>
  <si>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</si>
  <si>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</si>
  <si>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</si>
  <si>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</si>
  <si>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</si>
  <si>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</si>
  <si>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</si>
  <si>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</si>
  <si>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</si>
  <si>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</si>
  <si>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</si>
  <si>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</si>
  <si>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</si>
  <si>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</si>
  <si>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</si>
  <si>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</si>
  <si>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</si>
  <si>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</si>
  <si>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</si>
  <si>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</si>
  <si>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</si>
  <si>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</si>
  <si>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</si>
  <si>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</si>
  <si>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</si>
  <si>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</si>
  <si>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</si>
  <si>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</si>
  <si>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</si>
  <si>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</si>
  <si>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</si>
  <si>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</si>
  <si>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</si>
  <si>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</si>
  <si>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</si>
  <si>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</si>
  <si>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</si>
  <si>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</si>
  <si>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</si>
  <si>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</si>
  <si>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</si>
  <si>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</si>
  <si>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</si>
  <si>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</si>
  <si>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</si>
  <si>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</si>
  <si>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</si>
  <si>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</si>
  <si>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</si>
  <si>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</si>
  <si>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</si>
  <si>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</si>
  <si>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</si>
  <si>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</si>
  <si>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</si>
  <si>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</si>
  <si>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</si>
  <si>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</si>
  <si>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</si>
  <si>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</si>
  <si>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</si>
  <si>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</si>
  <si>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</si>
  <si>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</si>
  <si>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</si>
  <si>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</si>
  <si>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</si>
  <si>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</si>
  <si>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</si>
  <si>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</si>
  <si>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</si>
  <si>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</si>
  <si>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</si>
  <si>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</si>
  <si>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</si>
  <si>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</si>
  <si>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</si>
  <si>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</si>
  <si>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</si>
  <si>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</si>
  <si>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</si>
  <si>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</si>
  <si>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</si>
  <si>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</si>
  <si>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</si>
  <si>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</si>
  <si>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</si>
  <si>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</si>
  <si>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</si>
  <si>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</si>
  <si>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</si>
  <si>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</si>
  <si>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</si>
  <si>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</si>
  <si>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</si>
  <si>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</si>
  <si>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</si>
  <si>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</si>
  <si>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</si>
  <si>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</si>
  <si>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</si>
  <si>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</si>
  <si>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</si>
  <si>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</si>
  <si>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</si>
  <si>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</si>
  <si>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</si>
  <si>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</si>
  <si>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</si>
  <si>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</si>
  <si>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</si>
  <si>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</si>
  <si>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</si>
  <si>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</si>
  <si>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</si>
  <si>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</si>
  <si>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</si>
  <si>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</si>
  <si>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</si>
  <si>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</si>
  <si>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</si>
  <si>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</si>
  <si>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</si>
  <si>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</si>
  <si>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</si>
  <si>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</si>
  <si>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</si>
  <si>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</si>
  <si>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</si>
  <si>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</si>
  <si>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</si>
  <si>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</si>
  <si>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</si>
  <si>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</si>
  <si>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</si>
  <si>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</si>
  <si>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</si>
  <si>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</si>
  <si>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</si>
  <si>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</si>
  <si>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</si>
  <si>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</si>
  <si>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</si>
  <si>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</si>
  <si>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</si>
  <si>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</si>
  <si>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</si>
  <si>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</si>
  <si>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</si>
  <si>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</si>
  <si>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</si>
  <si>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</si>
  <si>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</si>
  <si>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</si>
  <si>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</si>
  <si>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</si>
  <si>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</si>
  <si>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</si>
  <si>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</si>
  <si>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</si>
  <si>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</si>
  <si>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</si>
  <si>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</si>
  <si>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</si>
  <si>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</si>
  <si>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</si>
  <si>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</si>
  <si>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</si>
  <si>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</si>
  <si>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</si>
  <si>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</si>
  <si>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</si>
  <si>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</si>
  <si>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</si>
  <si>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</si>
  <si>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</si>
  <si>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</si>
  <si>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</si>
  <si>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</si>
  <si>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</si>
  <si>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</si>
  <si>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</si>
  <si>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</si>
  <si>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</si>
  <si>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</si>
  <si>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</si>
  <si>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</si>
  <si>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</si>
  <si>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</si>
  <si>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</si>
  <si>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</si>
  <si>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</si>
  <si>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</si>
  <si>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</si>
  <si>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</si>
  <si>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</si>
  <si>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</si>
  <si>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</si>
  <si>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</si>
  <si>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</si>
  <si>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</si>
  <si>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</si>
  <si>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</si>
  <si>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</si>
  <si>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</si>
  <si>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</si>
  <si>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</si>
  <si>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</si>
  <si>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</si>
  <si>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</si>
  <si>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</si>
  <si>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</si>
  <si>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</si>
  <si>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</si>
  <si>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</si>
  <si>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</si>
  <si>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</si>
  <si>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</si>
  <si>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</si>
  <si>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</si>
  <si>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</si>
  <si>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</si>
  <si>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</si>
  <si>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</si>
  <si>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</si>
  <si>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</si>
  <si>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</si>
  <si>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</si>
  <si>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</si>
  <si>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</si>
  <si>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</si>
  <si>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</si>
  <si>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</si>
  <si>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</si>
  <si>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</si>
  <si>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</si>
  <si>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</si>
  <si>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</si>
  <si>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</si>
  <si>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</si>
  <si>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</si>
  <si>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</si>
  <si>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</si>
  <si>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</si>
  <si>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</si>
  <si>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</si>
  <si>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</si>
  <si>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</si>
  <si>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</si>
  <si>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</si>
  <si>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</si>
  <si>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</si>
  <si>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</si>
  <si>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</si>
  <si>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</si>
  <si>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</si>
  <si>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</si>
  <si>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</si>
  <si>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</si>
  <si>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</si>
  <si>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</si>
  <si>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</si>
  <si>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</si>
  <si>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</si>
  <si>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</si>
  <si>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</si>
  <si>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</si>
  <si>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</si>
  <si>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</si>
  <si>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</si>
  <si>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</si>
  <si>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</si>
  <si>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</si>
  <si>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</si>
  <si>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</si>
  <si>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</si>
  <si>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</si>
  <si>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</si>
  <si>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</si>
  <si>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</si>
  <si>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</si>
  <si>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</si>
  <si>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</si>
  <si>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</si>
  <si>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</si>
  <si>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</si>
  <si>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</si>
  <si>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</si>
  <si>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</si>
  <si>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</si>
  <si>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</si>
  <si>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</si>
  <si>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</si>
  <si>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</si>
  <si>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</si>
  <si>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</si>
  <si>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</si>
  <si>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</si>
  <si>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</si>
  <si>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</si>
  <si>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</si>
  <si>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</si>
  <si>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</si>
  <si>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</si>
  <si>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</si>
  <si>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</si>
  <si>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</si>
  <si>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</si>
  <si>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</si>
  <si>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</si>
  <si>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</si>
  <si>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</si>
  <si>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</si>
  <si>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</si>
  <si>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</si>
  <si>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</si>
  <si>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</si>
  <si>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</si>
  <si>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</si>
  <si>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</si>
  <si>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</si>
  <si>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</si>
  <si>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</si>
  <si>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</si>
  <si>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</si>
  <si>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</si>
  <si>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</si>
  <si>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</si>
  <si>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</si>
  <si>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</si>
  <si>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</si>
  <si>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</si>
  <si>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</si>
  <si>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</si>
  <si>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</si>
  <si>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</si>
  <si>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</si>
  <si>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</si>
  <si>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</si>
  <si>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</si>
  <si>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</si>
  <si>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</si>
  <si>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</si>
  <si>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</si>
  <si>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</si>
  <si>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</si>
  <si>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</si>
  <si>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</si>
  <si>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</si>
  <si>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</si>
  <si>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</si>
  <si>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</si>
  <si>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</si>
  <si>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</si>
  <si>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</si>
  <si>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</si>
  <si>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</si>
  <si>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</si>
  <si>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</si>
  <si>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</si>
  <si>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</si>
  <si>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</si>
  <si>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</si>
  <si>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</si>
  <si>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</si>
  <si>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</si>
  <si>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</si>
  <si>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</si>
  <si>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</si>
  <si>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</si>
  <si>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</si>
  <si>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</si>
  <si>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</si>
  <si>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</si>
  <si>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</si>
  <si>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</si>
  <si>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</si>
  <si>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</si>
  <si>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</si>
  <si>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</si>
  <si>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</si>
  <si>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</si>
  <si>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</si>
  <si>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</si>
  <si>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</si>
  <si>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</si>
  <si>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</si>
  <si>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</si>
  <si>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</si>
  <si>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</si>
  <si>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</si>
  <si>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</si>
  <si>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</si>
  <si>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</si>
  <si>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</si>
  <si>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</si>
  <si>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</si>
  <si>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</si>
  <si>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</si>
  <si>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</si>
  <si>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</si>
  <si>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</si>
  <si>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</si>
  <si>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</si>
  <si>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</si>
  <si>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</si>
  <si>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</si>
  <si>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</si>
  <si>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</si>
  <si>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</si>
  <si>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</si>
  <si>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</si>
  <si>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</si>
  <si>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</si>
  <si>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</si>
  <si>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</si>
  <si>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</si>
  <si>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</si>
  <si>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</si>
  <si>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</si>
  <si>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</si>
  <si>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</si>
  <si>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</si>
  <si>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</si>
  <si>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</si>
  <si>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</si>
  <si>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</si>
  <si>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</si>
  <si>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</si>
  <si>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</si>
  <si>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</si>
  <si>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</si>
  <si>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</si>
  <si>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</si>
  <si>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</si>
  <si>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</si>
  <si>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</si>
  <si>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</si>
  <si>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</si>
  <si>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</si>
  <si>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</si>
  <si>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</si>
  <si>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</si>
  <si>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</si>
  <si>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</si>
  <si>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</si>
  <si>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</si>
  <si>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</si>
  <si>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</si>
  <si>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</si>
  <si>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</si>
  <si>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</si>
  <si>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</si>
  <si>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</si>
  <si>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</si>
  <si>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</si>
  <si>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</si>
  <si>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</si>
  <si>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</si>
  <si>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</si>
  <si>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</si>
  <si>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</si>
  <si>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</si>
  <si>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</si>
  <si>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</si>
  <si>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</si>
  <si>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</si>
  <si>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</si>
  <si>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</si>
  <si>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</si>
  <si>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</si>
  <si>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</si>
  <si>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</si>
  <si>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</si>
  <si>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</si>
  <si>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</si>
  <si>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</si>
  <si>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</si>
  <si>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</si>
  <si>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</si>
  <si>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</si>
  <si>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</si>
  <si>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</si>
  <si>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</si>
  <si>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</si>
  <si>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</si>
  <si>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</si>
  <si>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</si>
  <si>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</si>
  <si>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</si>
  <si>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</si>
  <si>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</si>
  <si>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</si>
  <si>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</si>
  <si>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</si>
  <si>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</si>
  <si>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</si>
  <si>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</si>
  <si>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</si>
  <si>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</si>
  <si>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</si>
  <si>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</si>
  <si>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</si>
  <si>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</si>
  <si>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</si>
  <si>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</si>
  <si>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</si>
  <si>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</si>
  <si>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</si>
  <si>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</si>
  <si>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</si>
  <si>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</si>
  <si>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</si>
  <si>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</si>
  <si>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</si>
  <si>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</si>
  <si>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</si>
  <si>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</si>
  <si>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</si>
  <si>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</si>
  <si>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</si>
  <si>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</si>
  <si>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</si>
  <si>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</si>
  <si>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</si>
  <si>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</si>
  <si>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</si>
  <si>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</si>
  <si>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</si>
  <si>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</si>
  <si>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</si>
  <si>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</si>
  <si>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</si>
  <si>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</si>
  <si>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</si>
  <si>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</si>
  <si>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</si>
  <si>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</si>
  <si>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</si>
  <si>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</si>
  <si>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</si>
  <si>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</si>
  <si>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</si>
  <si>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</si>
  <si>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</si>
  <si>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</si>
  <si>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</si>
  <si>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</si>
  <si>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</si>
  <si>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</si>
  <si>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</si>
  <si>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</si>
  <si>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</si>
  <si>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</si>
  <si>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</si>
  <si>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</si>
  <si>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</si>
  <si>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</si>
  <si>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</si>
  <si>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</si>
  <si>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</si>
  <si>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</si>
  <si>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</si>
  <si>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</si>
  <si>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</si>
  <si>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</si>
  <si>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</si>
  <si>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</si>
  <si>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</si>
  <si>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</si>
  <si>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</si>
  <si>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</si>
  <si>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</si>
  <si>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</si>
  <si>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</si>
  <si>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</si>
  <si>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</si>
  <si>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</si>
  <si>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</si>
  <si>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</si>
  <si>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</si>
  <si>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</si>
  <si>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</si>
  <si>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</si>
  <si>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</si>
  <si>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</si>
  <si>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</si>
  <si>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</si>
  <si>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</si>
  <si>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</si>
  <si>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</si>
  <si>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</si>
  <si>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</si>
  <si>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</si>
  <si>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</si>
  <si>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</si>
  <si>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</si>
  <si>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</si>
  <si>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</si>
  <si>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</si>
  <si>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</si>
  <si>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</si>
  <si>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</si>
  <si>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</si>
  <si>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</si>
  <si>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</si>
  <si>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</si>
  <si>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</si>
  <si>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</si>
  <si>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</si>
  <si>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</si>
  <si>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</si>
  <si>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</si>
  <si>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</si>
  <si>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</si>
  <si>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</si>
  <si>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</si>
  <si>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</si>
  <si>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</si>
  <si>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</si>
  <si>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</si>
  <si>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</si>
  <si>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</si>
  <si>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</si>
  <si>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</si>
  <si>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</si>
  <si>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</si>
  <si>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</si>
  <si>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</si>
  <si>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</si>
  <si>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</si>
  <si>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</si>
  <si>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</si>
  <si>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</si>
  <si>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</si>
  <si>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</si>
  <si>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</si>
  <si>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</si>
  <si>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</si>
  <si>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</si>
  <si>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</si>
  <si>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</si>
  <si>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</si>
  <si>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</si>
  <si>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</si>
  <si>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</si>
  <si>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</si>
  <si>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</si>
  <si>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</si>
  <si>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</si>
  <si>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</si>
  <si>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</si>
  <si>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</si>
  <si>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</si>
  <si>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</si>
  <si>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</si>
  <si>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</si>
  <si>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</si>
  <si>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</si>
  <si>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</si>
  <si>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</si>
  <si>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</si>
  <si>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</si>
  <si>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</si>
  <si>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</si>
  <si>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</si>
  <si>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</si>
  <si>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</si>
  <si>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</si>
  <si>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</si>
  <si>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</si>
  <si>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</si>
  <si>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</si>
  <si>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</si>
  <si>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</si>
  <si>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</si>
  <si>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</si>
  <si>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</si>
  <si>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</si>
  <si>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</si>
  <si>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</si>
  <si>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</si>
  <si>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</si>
  <si>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</si>
  <si>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</si>
  <si>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</si>
  <si>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</si>
  <si>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</si>
  <si>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</si>
  <si>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</si>
  <si>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</si>
  <si>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</si>
  <si>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</si>
  <si>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</si>
  <si>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</si>
  <si>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</si>
  <si>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</si>
  <si>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</si>
  <si>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</si>
  <si>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</si>
  <si>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</si>
  <si>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</si>
  <si>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</si>
  <si>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</si>
  <si>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</si>
  <si>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</si>
  <si>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</si>
  <si>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</si>
  <si>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</si>
  <si>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</si>
  <si>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</si>
  <si>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</si>
  <si>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</si>
  <si>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</si>
  <si>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</si>
  <si>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</si>
  <si>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</si>
  <si>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</si>
  <si>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</si>
  <si>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</si>
  <si>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</si>
  <si>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</si>
  <si>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</si>
  <si>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</si>
  <si>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</si>
  <si>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</si>
  <si>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</si>
  <si>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</si>
  <si>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</si>
  <si>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</si>
  <si>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</si>
  <si>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</si>
  <si>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</si>
  <si>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</si>
  <si>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</si>
  <si>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</si>
  <si>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</si>
  <si>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</si>
  <si>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</si>
  <si>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</si>
  <si>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</si>
  <si>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</si>
  <si>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</si>
  <si>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</si>
  <si>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</si>
  <si>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</si>
  <si>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</si>
  <si>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</si>
  <si>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</si>
  <si>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</si>
  <si>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</si>
  <si>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</si>
  <si>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</si>
  <si>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</si>
  <si>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</si>
  <si>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</si>
  <si>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</si>
  <si>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</si>
  <si>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</si>
  <si>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</si>
  <si>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</si>
  <si>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</si>
  <si>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</si>
  <si>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</si>
  <si>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</si>
  <si>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</si>
  <si>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</si>
  <si>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</si>
  <si>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</si>
  <si>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</si>
  <si>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</si>
  <si>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</si>
  <si>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</si>
  <si>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</si>
  <si>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</si>
  <si>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</si>
  <si>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</si>
  <si>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</si>
  <si>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</si>
  <si>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</si>
  <si>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</si>
  <si>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</si>
  <si>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</si>
  <si>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</si>
  <si>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</si>
  <si>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</si>
  <si>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</si>
  <si>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</si>
  <si>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</si>
  <si>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</si>
  <si>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</si>
  <si>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</si>
  <si>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</si>
  <si>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</si>
  <si>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</si>
  <si>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</si>
  <si>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</si>
  <si>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</si>
  <si>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</si>
  <si>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</si>
  <si>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</si>
  <si>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</si>
  <si>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</si>
  <si>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</si>
  <si>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</si>
  <si>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</si>
  <si>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</si>
  <si>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</si>
  <si>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</si>
  <si>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</si>
  <si>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</si>
  <si>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</si>
  <si>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</si>
  <si>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</si>
  <si>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</si>
  <si>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</si>
  <si>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</si>
  <si>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</si>
  <si>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</si>
  <si>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</si>
  <si>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</si>
  <si>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</si>
  <si>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</si>
  <si>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</si>
  <si>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</si>
  <si>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</si>
  <si>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</si>
  <si>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</si>
  <si>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</si>
  <si>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</si>
  <si>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</si>
  <si>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</si>
  <si>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</si>
  <si>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</si>
  <si>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</si>
  <si>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</si>
  <si>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</si>
  <si>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</si>
  <si>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</si>
  <si>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</si>
  <si>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</si>
  <si>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</si>
  <si>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</si>
  <si>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</si>
  <si>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</si>
  <si>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</si>
  <si>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</si>
  <si>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</si>
  <si>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</si>
  <si>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</si>
  <si>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</si>
  <si>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</si>
  <si>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</si>
  <si>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</si>
  <si>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</si>
  <si>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</si>
  <si>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</si>
  <si>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</si>
  <si>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</si>
  <si>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</si>
  <si>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</si>
  <si>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</si>
  <si>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</si>
  <si>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</si>
  <si>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</si>
  <si>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</si>
  <si>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</si>
  <si>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</si>
  <si>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</si>
  <si>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</si>
  <si>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</si>
  <si>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</si>
  <si>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</si>
  <si>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</si>
  <si>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</si>
  <si>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</si>
  <si>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</si>
  <si>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</si>
  <si>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</si>
  <si>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</si>
  <si>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</si>
  <si>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</si>
  <si>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</si>
  <si>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</si>
  <si>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</si>
  <si>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</si>
  <si>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</si>
  <si>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</si>
  <si>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</si>
  <si>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</si>
  <si>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</si>
  <si>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</si>
  <si>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</si>
  <si>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</si>
  <si>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</si>
  <si>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</si>
  <si>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</si>
  <si>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</si>
  <si>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</si>
  <si>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</si>
  <si>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</si>
  <si>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</si>
  <si>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</si>
  <si>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</si>
  <si>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</si>
  <si>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</si>
  <si>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</si>
  <si>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</si>
  <si>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</si>
  <si>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</si>
  <si>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</si>
  <si>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</si>
  <si>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</si>
  <si>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</si>
  <si>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</si>
  <si>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</si>
  <si>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</si>
  <si>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</si>
  <si>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</si>
  <si>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</si>
  <si>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</si>
  <si>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</si>
  <si>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</si>
  <si>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</si>
  <si>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</si>
  <si>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</si>
  <si>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</si>
  <si>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</si>
  <si>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</si>
  <si>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</si>
  <si>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</si>
  <si>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</si>
  <si>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</si>
  <si>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</si>
  <si>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</si>
  <si>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</si>
  <si>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</si>
  <si>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</si>
  <si>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</si>
  <si>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</si>
  <si>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</si>
  <si>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</si>
  <si>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</si>
  <si>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</si>
  <si>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</si>
  <si>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</si>
  <si>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</si>
  <si>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</si>
  <si>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</si>
  <si>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</si>
  <si>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</si>
  <si>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</si>
  <si>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</si>
  <si>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</si>
  <si>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</si>
  <si>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</si>
  <si>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</si>
  <si>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</si>
  <si>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</si>
  <si>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</si>
  <si>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</si>
  <si>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</si>
  <si>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</si>
  <si>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</si>
  <si>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</si>
  <si>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</si>
  <si>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</si>
  <si>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</si>
  <si>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</si>
  <si>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</si>
  <si>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</si>
  <si>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</si>
  <si>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</si>
  <si>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</si>
  <si>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</si>
  <si>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</si>
  <si>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</si>
  <si>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</si>
  <si>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</si>
  <si>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</si>
  <si>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</si>
  <si>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</si>
  <si>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</si>
  <si>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</si>
  <si>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</si>
  <si>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</si>
  <si>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</si>
  <si>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</si>
  <si>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</si>
  <si>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</si>
  <si>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</si>
  <si>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</si>
  <si>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</si>
  <si>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</si>
  <si>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</si>
  <si>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</si>
  <si>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</si>
  <si>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</si>
  <si>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</si>
  <si>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</si>
  <si>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</si>
  <si>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</si>
  <si>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</si>
  <si>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</si>
  <si>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</si>
  <si>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</si>
  <si>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</si>
  <si>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</si>
  <si>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</si>
  <si>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</si>
  <si>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</si>
  <si>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</si>
  <si>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</si>
  <si>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</si>
  <si>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</si>
  <si>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</si>
  <si>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</si>
  <si>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</si>
  <si>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</si>
  <si>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</si>
  <si>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</si>
  <si>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</si>
  <si>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</si>
  <si>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</si>
  <si>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</si>
  <si>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</si>
  <si>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</si>
  <si>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</si>
  <si>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</si>
  <si>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</si>
  <si>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</si>
  <si>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</si>
  <si>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</si>
  <si>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</si>
  <si>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</si>
  <si>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</si>
  <si>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</si>
  <si>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</si>
  <si>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</si>
  <si>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</si>
  <si>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</si>
  <si>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</si>
  <si>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</si>
  <si>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</si>
  <si>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</si>
  <si>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</si>
  <si>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</si>
  <si>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</si>
  <si>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</si>
  <si>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</si>
  <si>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</si>
  <si>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</si>
  <si>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</si>
  <si>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</si>
  <si>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</si>
  <si>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</si>
  <si>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</si>
  <si>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</si>
  <si>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</si>
  <si>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</si>
  <si>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</si>
  <si>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</si>
  <si>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</si>
  <si>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</si>
  <si>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</si>
  <si>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</si>
  <si>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</si>
  <si>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</si>
  <si>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</si>
  <si>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</si>
  <si>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</si>
  <si>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</si>
  <si>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</si>
  <si>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</si>
  <si>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</si>
  <si>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</si>
  <si>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</si>
  <si>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</si>
  <si>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</si>
  <si>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</si>
  <si>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</si>
  <si>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</si>
  <si>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</si>
  <si>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</si>
  <si>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</si>
  <si>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</si>
  <si>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</si>
  <si>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</si>
  <si>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</si>
  <si>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</si>
  <si>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</si>
  <si>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</si>
  <si>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</si>
  <si>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</si>
  <si>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</si>
  <si>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</si>
  <si>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</si>
  <si>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</si>
  <si>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</si>
  <si>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</si>
  <si>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</si>
  <si>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</si>
  <si>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</si>
  <si>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</si>
  <si>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</si>
  <si>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</si>
  <si>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</si>
  <si>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</si>
  <si>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</si>
  <si>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</si>
  <si>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</si>
  <si>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</si>
  <si>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</si>
  <si>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</si>
  <si>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</si>
  <si>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</si>
  <si>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</si>
  <si>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</si>
  <si>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</si>
  <si>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</si>
  <si>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</si>
  <si>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</si>
  <si>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</si>
  <si>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</si>
  <si>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</si>
  <si>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</si>
  <si>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</si>
  <si>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</si>
  <si>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</si>
  <si>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</si>
  <si>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</si>
  <si>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</si>
  <si>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</si>
  <si>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</si>
  <si>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</si>
  <si>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</si>
  <si>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</si>
  <si>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</si>
  <si>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</si>
  <si>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</si>
  <si>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</si>
  <si>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</si>
  <si>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</si>
  <si>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</si>
  <si>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</si>
  <si>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</si>
  <si>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</si>
  <si>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</si>
  <si>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</si>
  <si>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</si>
  <si>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</si>
  <si>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</si>
  <si>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</si>
  <si>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</si>
  <si>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</si>
  <si>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</si>
  <si>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</si>
  <si>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</si>
  <si>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</si>
  <si>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</si>
  <si>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</si>
  <si>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</si>
  <si>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</si>
  <si>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</si>
  <si>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</si>
  <si>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</si>
  <si>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</si>
  <si>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</si>
  <si>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</si>
  <si>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</si>
  <si>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</si>
  <si>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</si>
  <si>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</si>
  <si>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</si>
  <si>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</si>
  <si>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</si>
  <si>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</si>
  <si>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</si>
  <si>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</si>
  <si>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</si>
  <si>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</si>
  <si>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</si>
  <si>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</si>
  <si>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</si>
  <si>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</si>
  <si>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</si>
  <si>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</si>
  <si>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</si>
  <si>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</si>
  <si>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</si>
  <si>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</si>
  <si>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</si>
  <si>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</si>
  <si>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</si>
  <si>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</si>
  <si>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</si>
  <si>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</si>
  <si>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</si>
  <si>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</si>
  <si>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</si>
  <si>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</si>
  <si>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</si>
  <si>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</si>
  <si>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</si>
  <si>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</si>
  <si>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</si>
  <si>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</si>
  <si>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</si>
  <si>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</si>
  <si>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</si>
  <si>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</si>
  <si>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</si>
  <si>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</si>
  <si>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</si>
  <si>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</si>
  <si>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</si>
  <si>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</si>
  <si>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</si>
  <si>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</si>
  <si>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</si>
  <si>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</si>
  <si>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</si>
  <si>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</si>
  <si>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</si>
  <si>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</si>
  <si>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</si>
  <si>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</si>
  <si>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</si>
  <si>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</si>
  <si>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</si>
  <si>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</si>
  <si>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</si>
  <si>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</si>
  <si>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</si>
  <si>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</si>
  <si>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</si>
  <si>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</si>
  <si>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</si>
  <si>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</si>
  <si>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</si>
  <si>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</si>
  <si>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</si>
  <si>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</si>
  <si>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</si>
  <si>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</si>
  <si>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</si>
  <si>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</si>
  <si>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</si>
  <si>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</si>
  <si>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</si>
  <si>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</si>
  <si>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</si>
  <si>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</si>
  <si>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</si>
  <si>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</si>
  <si>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</si>
  <si>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</si>
  <si>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</si>
  <si>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</si>
  <si>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</si>
  <si>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</si>
  <si>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</si>
  <si>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</si>
  <si>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</si>
  <si>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</si>
  <si>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</si>
  <si>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</si>
  <si>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</si>
  <si>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</si>
  <si>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</si>
  <si>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</si>
  <si>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</si>
  <si>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</si>
  <si>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</si>
  <si>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</si>
  <si>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</si>
  <si>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</si>
  <si>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</si>
  <si>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</si>
  <si>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</si>
  <si>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</si>
  <si>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</si>
  <si>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</si>
  <si>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</si>
  <si>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</si>
  <si>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</si>
  <si>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</si>
  <si>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</si>
  <si>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</si>
  <si>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</si>
  <si>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</si>
  <si>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</si>
  <si>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</si>
  <si>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</si>
  <si>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</si>
  <si>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</si>
  <si>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</si>
  <si>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</si>
  <si>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</si>
  <si>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</si>
  <si>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</si>
  <si>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</si>
  <si>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</si>
  <si>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</si>
  <si>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</si>
  <si>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</si>
  <si>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</si>
  <si>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</si>
  <si>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</si>
  <si>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</si>
  <si>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</si>
  <si>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</si>
  <si>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</si>
  <si>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</si>
  <si>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</si>
  <si>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</si>
  <si>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</si>
  <si>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</si>
  <si>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</si>
  <si>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</si>
  <si>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</si>
  <si>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</si>
  <si>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</si>
  <si>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</si>
  <si>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</si>
  <si>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</si>
  <si>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</si>
  <si>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</si>
  <si>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</si>
  <si>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</si>
  <si>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</si>
  <si>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</si>
  <si>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</si>
  <si>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</si>
  <si>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</si>
  <si>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</si>
  <si>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</si>
  <si>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</si>
  <si>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</si>
  <si>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</si>
  <si>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</si>
  <si>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</si>
  <si>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</si>
  <si>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</si>
  <si>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</si>
  <si>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</si>
  <si>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</si>
  <si>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</si>
  <si>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</si>
  <si>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</si>
  <si>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</si>
  <si>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</si>
  <si>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</si>
  <si>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</si>
  <si>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</si>
  <si>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</si>
  <si>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</si>
  <si>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</si>
  <si>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</si>
  <si>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</si>
  <si>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</si>
  <si>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</si>
  <si>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</si>
  <si>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</si>
  <si>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</si>
  <si>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</si>
  <si>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</si>
  <si>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</si>
  <si>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</si>
  <si>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</si>
  <si>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</si>
  <si>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</si>
  <si>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</si>
  <si>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</si>
  <si>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</si>
  <si>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</si>
  <si>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</si>
  <si>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</si>
  <si>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</si>
  <si>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</si>
  <si>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</si>
  <si>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</si>
  <si>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</si>
  <si>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</si>
  <si>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</si>
  <si>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</si>
  <si>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</si>
  <si>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</si>
  <si>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</si>
  <si>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</si>
  <si>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</si>
  <si>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</si>
  <si>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</si>
  <si>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</si>
  <si>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</si>
  <si>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</si>
  <si>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</si>
  <si>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</si>
  <si>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</si>
  <si>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</si>
  <si>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</si>
  <si>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</si>
  <si>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</si>
  <si>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</si>
  <si>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</si>
  <si>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</si>
  <si>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</si>
  <si>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</si>
  <si>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</si>
  <si>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</si>
  <si>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</si>
  <si>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</si>
  <si>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</si>
  <si>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</si>
  <si>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</si>
  <si>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</si>
  <si>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</si>
  <si>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</si>
  <si>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</si>
  <si>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</si>
  <si>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</si>
  <si>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</si>
  <si>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</si>
  <si>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</si>
  <si>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</si>
  <si>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</si>
  <si>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</si>
  <si>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</si>
  <si>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</si>
  <si>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</si>
  <si>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</si>
  <si>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</si>
  <si>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</si>
  <si>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</si>
  <si>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</si>
  <si>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</si>
  <si>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</si>
  <si>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</si>
  <si>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</si>
  <si>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</si>
  <si>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</si>
  <si>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</si>
  <si>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</si>
  <si>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</si>
  <si>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</si>
  <si>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</si>
  <si>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</si>
  <si>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</si>
  <si>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</si>
  <si>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</si>
  <si>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</si>
  <si>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</si>
  <si>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</si>
  <si>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</si>
  <si>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</si>
  <si>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</si>
  <si>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</si>
  <si>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</si>
  <si>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</si>
  <si>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</si>
  <si>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</si>
  <si>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</si>
  <si>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</si>
  <si>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</si>
  <si>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</si>
  <si>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</si>
  <si>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</si>
  <si>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</si>
  <si>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</si>
  <si>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</si>
  <si>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</si>
  <si>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</si>
  <si>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</si>
  <si>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</si>
  <si>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</si>
  <si>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</si>
  <si>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</si>
  <si>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</si>
  <si>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</si>
  <si>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</si>
  <si>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</si>
  <si>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</si>
  <si>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</si>
  <si>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</si>
  <si>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</si>
  <si>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</si>
  <si>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</si>
  <si>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</si>
  <si>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</si>
  <si>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</si>
  <si>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</si>
  <si>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</si>
  <si>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</si>
  <si>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</si>
  <si>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</si>
  <si>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</si>
  <si>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</si>
  <si>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</si>
  <si>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</si>
  <si>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</si>
  <si>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</si>
  <si>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</si>
  <si>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</si>
  <si>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</si>
  <si>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</si>
  <si>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</si>
  <si>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</si>
  <si>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</si>
  <si>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</si>
  <si>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</si>
  <si>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</si>
  <si>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</si>
  <si>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</si>
  <si>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</si>
  <si>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</si>
  <si>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</si>
  <si>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</si>
  <si>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</si>
  <si>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</si>
  <si>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</si>
  <si>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</si>
  <si>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</si>
  <si>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</si>
  <si>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</si>
  <si>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</si>
  <si>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</si>
  <si>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</si>
  <si>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</si>
  <si>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</si>
  <si>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</si>
  <si>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</si>
  <si>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</si>
  <si>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</si>
  <si>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</si>
  <si>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</si>
  <si>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</si>
  <si>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</si>
  <si>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</si>
  <si>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</si>
  <si>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</si>
  <si>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</si>
  <si>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</si>
  <si>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</si>
  <si>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</si>
  <si>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</si>
  <si>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</si>
  <si>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</si>
  <si>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</si>
  <si>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</si>
  <si>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</si>
  <si>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</si>
  <si>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</si>
  <si>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</si>
  <si>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</si>
  <si>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</si>
  <si>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</si>
  <si>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</si>
  <si>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</si>
  <si>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</si>
  <si>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</si>
  <si>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</si>
  <si>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</si>
  <si>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</si>
  <si>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</si>
  <si>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</si>
  <si>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</si>
  <si>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</si>
  <si>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</si>
  <si>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</si>
  <si>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</si>
  <si>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</si>
  <si>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</si>
  <si>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</si>
  <si>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</si>
  <si>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</si>
  <si>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</si>
  <si>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</si>
  <si>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</si>
  <si>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</si>
  <si>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</si>
  <si>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</si>
  <si>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</si>
  <si>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</si>
  <si>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</si>
  <si>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</si>
  <si>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</si>
  <si>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</si>
  <si>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</si>
  <si>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</si>
  <si>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</si>
  <si>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</si>
  <si>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</si>
  <si>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</si>
  <si>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</si>
  <si>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</si>
  <si>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</si>
  <si>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</si>
  <si>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</si>
  <si>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</si>
  <si>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</si>
  <si>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</si>
  <si>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</si>
  <si>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</si>
  <si>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</si>
  <si>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</si>
  <si>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</si>
  <si>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</si>
  <si>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</si>
  <si>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</si>
  <si>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</si>
  <si>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</si>
  <si>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</si>
  <si>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</si>
  <si>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</si>
  <si>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</si>
  <si>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</si>
  <si>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</si>
  <si>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</si>
  <si>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</si>
  <si>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</si>
  <si>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</si>
  <si>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</si>
  <si>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</si>
  <si>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</si>
  <si>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</si>
  <si>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</si>
  <si>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</si>
  <si>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</si>
  <si>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</si>
  <si>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</si>
  <si>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</si>
  <si>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</si>
  <si>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</si>
  <si>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</si>
  <si>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</si>
  <si>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</si>
  <si>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</si>
  <si>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</si>
  <si>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</si>
  <si>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</si>
  <si>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</si>
  <si>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</si>
  <si>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</si>
  <si>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</si>
  <si>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</si>
  <si>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</si>
  <si>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</si>
  <si>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</si>
  <si>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</si>
  <si>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</si>
  <si>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</si>
  <si>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</si>
  <si>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</si>
  <si>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</si>
  <si>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</si>
  <si>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</si>
  <si>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</si>
  <si>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</si>
  <si>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</si>
  <si>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</si>
  <si>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</si>
  <si>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</si>
  <si>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</si>
  <si>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</si>
  <si>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</si>
  <si>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</si>
  <si>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</si>
  <si>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</si>
  <si>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</si>
  <si>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</si>
  <si>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</si>
  <si>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</si>
  <si>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</si>
  <si>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</si>
  <si>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</si>
  <si>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</si>
  <si>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</si>
  <si>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</si>
  <si>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</si>
  <si>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</si>
  <si>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</si>
  <si>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</si>
  <si>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</si>
  <si>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</si>
  <si>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</si>
  <si>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</si>
  <si>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</si>
  <si>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</si>
  <si>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</si>
  <si>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</si>
  <si>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</si>
  <si>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</si>
  <si>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</si>
  <si>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</si>
  <si>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</si>
  <si>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</si>
  <si>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</si>
  <si>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</si>
  <si>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</si>
  <si>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</si>
  <si>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</si>
  <si>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</si>
  <si>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</si>
  <si>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</si>
  <si>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</si>
  <si>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</si>
  <si>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</si>
  <si>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</si>
  <si>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</si>
  <si>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</si>
  <si>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</si>
  <si>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</si>
  <si>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</si>
  <si>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</si>
  <si>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</si>
  <si>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</si>
  <si>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</si>
  <si>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</si>
  <si>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</si>
  <si>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</si>
  <si>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</si>
  <si>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</si>
  <si>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</si>
  <si>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</si>
  <si>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</si>
  <si>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</si>
  <si>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</si>
  <si>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</si>
  <si>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</si>
  <si>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</si>
  <si>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</si>
  <si>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</si>
  <si>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</si>
  <si>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</si>
  <si>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</si>
  <si>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</si>
  <si>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</si>
  <si>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</si>
  <si>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</si>
  <si>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</si>
  <si>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</si>
  <si>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</si>
  <si>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</si>
  <si>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</si>
  <si>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</si>
  <si>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</si>
  <si>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</si>
  <si>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</si>
  <si>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</si>
  <si>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</si>
  <si>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</si>
  <si>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</si>
  <si>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</si>
  <si>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</si>
  <si>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</si>
  <si>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</si>
  <si>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</si>
  <si>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</si>
  <si>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</si>
  <si>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</si>
  <si>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</si>
  <si>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</si>
  <si>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</si>
  <si>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</si>
  <si>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</si>
  <si>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</si>
  <si>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</si>
  <si>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</si>
  <si>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</si>
  <si>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</si>
  <si>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</si>
  <si>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</si>
  <si>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</si>
  <si>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</si>
  <si>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</si>
  <si>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</si>
  <si>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</si>
  <si>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</si>
  <si>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</si>
  <si>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</si>
  <si>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</si>
  <si>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</si>
  <si>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</si>
  <si>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</si>
  <si>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</si>
  <si>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</si>
  <si>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</si>
  <si>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</si>
  <si>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</si>
  <si>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</si>
  <si>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</si>
  <si>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</si>
  <si>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</si>
  <si>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</si>
  <si>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</si>
  <si>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</si>
  <si>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</si>
  <si>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</si>
  <si>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</si>
  <si>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</si>
  <si>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</si>
  <si>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</si>
  <si>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</si>
  <si>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</si>
  <si>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</si>
  <si>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</si>
  <si>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</si>
  <si>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</si>
  <si>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</si>
  <si>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</si>
  <si>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</si>
  <si>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</si>
  <si>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</si>
  <si>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</si>
  <si>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</si>
  <si>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</si>
  <si>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</si>
  <si>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</si>
  <si>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</si>
  <si>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</si>
  <si>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</si>
  <si>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</si>
  <si>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</si>
  <si>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</si>
  <si>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</si>
  <si>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</si>
  <si>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</si>
  <si>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</si>
  <si>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</si>
  <si>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</si>
  <si>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</si>
  <si>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</si>
  <si>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</si>
  <si>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</si>
  <si>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</si>
  <si>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</si>
  <si>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</si>
  <si>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</si>
  <si>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</si>
  <si>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</si>
  <si>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</si>
  <si>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</si>
  <si>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</si>
  <si>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</si>
  <si>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</si>
  <si>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</si>
  <si>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</si>
  <si>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</si>
  <si>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</si>
  <si>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</si>
  <si>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</si>
  <si>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</si>
  <si>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</si>
  <si>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</si>
  <si>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</si>
  <si>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</si>
  <si>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</si>
  <si>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</si>
  <si>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</si>
  <si>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</si>
  <si>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</si>
  <si>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</si>
  <si>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</si>
  <si>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</si>
  <si>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</si>
  <si>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</si>
  <si>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</si>
  <si>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</si>
  <si>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</si>
  <si>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</si>
  <si>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</si>
  <si>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</si>
  <si>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</si>
  <si>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</si>
  <si>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</si>
  <si>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</si>
  <si>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</si>
  <si>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</si>
  <si>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</si>
  <si>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</si>
  <si>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</si>
  <si>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</si>
  <si>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</si>
  <si>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</si>
  <si>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</si>
  <si>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</si>
  <si>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</si>
  <si>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</si>
  <si>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</si>
  <si>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</si>
  <si>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</si>
  <si>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</si>
  <si>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</si>
  <si>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</si>
  <si>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</si>
  <si>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</si>
  <si>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</si>
  <si>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</si>
  <si>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</si>
  <si>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</si>
  <si>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</si>
  <si>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</si>
  <si>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</si>
  <si>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</si>
  <si>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</si>
  <si>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</si>
  <si>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</si>
  <si>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</si>
  <si>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</si>
  <si>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</si>
  <si>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</si>
  <si>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</si>
  <si>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</si>
  <si>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</si>
  <si>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</si>
  <si>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</si>
  <si>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</si>
  <si>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</si>
  <si>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</si>
  <si>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</si>
  <si>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</si>
  <si>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</si>
  <si>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</si>
  <si>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</si>
  <si>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</si>
  <si>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</si>
  <si>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</si>
  <si>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</si>
  <si>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</si>
  <si>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</si>
  <si>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</si>
  <si>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</si>
  <si>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</si>
  <si>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</si>
  <si>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</si>
  <si>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</si>
  <si>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</si>
  <si>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</si>
  <si>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</si>
  <si>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</si>
  <si>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</si>
  <si>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</si>
  <si>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</si>
  <si>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</si>
  <si>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</si>
  <si>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</si>
  <si>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</si>
  <si>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</si>
  <si>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</si>
  <si>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</si>
  <si>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</si>
  <si>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</si>
  <si>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</si>
  <si>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</si>
  <si>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</si>
  <si>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</si>
  <si>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</si>
  <si>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</si>
  <si>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</si>
  <si>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</si>
  <si>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</si>
  <si>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</si>
  <si>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</si>
  <si>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</si>
  <si>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</si>
  <si>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</si>
  <si>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</si>
  <si>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</si>
  <si>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</si>
  <si>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</si>
  <si>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</si>
  <si>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</si>
  <si>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</si>
  <si>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</si>
  <si>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</si>
  <si>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</si>
  <si>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</si>
  <si>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</si>
  <si>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</si>
  <si>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</si>
  <si>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</si>
  <si>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</si>
  <si>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</si>
  <si>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</si>
  <si>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</si>
  <si>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</si>
  <si>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</si>
  <si>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</si>
  <si>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</si>
  <si>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</si>
  <si>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</si>
  <si>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</si>
  <si>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</si>
  <si>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</si>
  <si>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</si>
  <si>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</si>
  <si>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</si>
  <si>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</si>
  <si>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</si>
  <si>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</si>
  <si>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</si>
  <si>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</si>
  <si>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</si>
  <si>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</si>
  <si>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</si>
  <si>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</si>
  <si>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</si>
  <si>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</si>
  <si>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</si>
  <si>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</si>
  <si>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</si>
  <si>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</si>
  <si>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</si>
  <si>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</si>
  <si>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</si>
  <si>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</si>
  <si>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</si>
  <si>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</si>
  <si>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</si>
  <si>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</si>
  <si>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</si>
  <si>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</si>
  <si>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</si>
  <si>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</si>
  <si>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</si>
  <si>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</si>
  <si>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</si>
  <si>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</si>
  <si>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</si>
  <si>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</si>
  <si>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</si>
  <si>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</si>
  <si>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</si>
  <si>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</si>
  <si>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</si>
  <si>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</si>
  <si>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</si>
  <si>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</si>
  <si>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</si>
  <si>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</si>
  <si>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</si>
  <si>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</si>
  <si>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</si>
  <si>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</si>
  <si>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</si>
  <si>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</si>
  <si>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</si>
  <si>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</si>
  <si>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</si>
  <si>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</si>
  <si>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</si>
  <si>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</si>
  <si>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</si>
  <si>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</si>
  <si>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</si>
  <si>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</si>
  <si>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</si>
  <si>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</si>
  <si>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</si>
  <si>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</si>
  <si>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</si>
  <si>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</si>
  <si>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</si>
  <si>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</si>
  <si>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</si>
  <si>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</si>
  <si>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</si>
  <si>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</si>
  <si>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</si>
  <si>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</si>
  <si>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</si>
  <si>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</si>
  <si>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</si>
  <si>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</si>
  <si>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</si>
  <si>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</si>
  <si>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</si>
  <si>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</si>
  <si>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</si>
  <si>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</si>
  <si>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</si>
  <si>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</si>
  <si>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</si>
  <si>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</si>
  <si>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</si>
  <si>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</si>
  <si>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</si>
  <si>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</si>
  <si>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</si>
  <si>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</si>
  <si>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</si>
  <si>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</si>
  <si>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</si>
  <si>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</si>
  <si>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</si>
  <si>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</si>
  <si>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</si>
  <si>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</si>
  <si>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</si>
  <si>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</si>
  <si>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</si>
  <si>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</si>
  <si>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</si>
  <si>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</si>
  <si>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</si>
  <si>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</si>
  <si>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</si>
  <si>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</si>
  <si>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</si>
  <si>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</si>
  <si>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</si>
  <si>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</si>
  <si>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</si>
  <si>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</si>
  <si>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</si>
  <si>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</si>
  <si>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</si>
  <si>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</si>
  <si>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</si>
  <si>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</si>
  <si>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</si>
  <si>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</si>
  <si>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</si>
  <si>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</si>
  <si>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</si>
  <si>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</si>
  <si>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</si>
  <si>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</si>
  <si>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</si>
  <si>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</si>
  <si>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</si>
  <si>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</si>
  <si>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</si>
  <si>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</si>
  <si>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</si>
  <si>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</si>
  <si>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</si>
  <si>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</si>
  <si>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</si>
  <si>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</si>
  <si>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</si>
  <si>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</si>
  <si>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</si>
  <si>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</si>
  <si>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</si>
  <si>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</si>
  <si>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</si>
  <si>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</si>
  <si>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</si>
  <si>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</si>
  <si>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</si>
  <si>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</si>
  <si>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</si>
  <si>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</si>
  <si>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</si>
  <si>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</si>
  <si>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</si>
  <si>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</si>
  <si>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</si>
  <si>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</si>
  <si>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</si>
  <si>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</si>
  <si>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</si>
  <si>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</si>
  <si>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</si>
  <si>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</si>
  <si>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</si>
  <si>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</si>
  <si>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</si>
  <si>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</si>
  <si>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</si>
  <si>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</si>
  <si>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</si>
  <si>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</si>
  <si>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</si>
  <si>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</si>
  <si>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</si>
  <si>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</si>
  <si>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</si>
  <si>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</si>
  <si>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</si>
  <si>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</si>
  <si>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</si>
  <si>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</si>
  <si>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</si>
  <si>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</si>
  <si>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</si>
  <si>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</si>
  <si>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</si>
  <si>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</si>
  <si>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</si>
  <si>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</si>
  <si>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</si>
  <si>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</si>
  <si>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</si>
  <si>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</si>
  <si>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</si>
  <si>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</si>
  <si>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</si>
  <si>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</si>
  <si>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</si>
  <si>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</si>
  <si>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</si>
  <si>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</si>
  <si>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</si>
  <si>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</si>
  <si>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</si>
  <si>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</si>
  <si>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</si>
  <si>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</si>
  <si>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</si>
  <si>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</si>
  <si>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</si>
  <si>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</si>
  <si>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</si>
  <si>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</si>
  <si>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</si>
  <si>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</si>
  <si>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</si>
  <si>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</si>
  <si>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</si>
  <si>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</si>
  <si>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</si>
  <si>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</si>
  <si>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</si>
  <si>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</si>
  <si>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</si>
  <si>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</si>
  <si>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</si>
  <si>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</si>
  <si>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</si>
  <si>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</si>
  <si>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</si>
  <si>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</si>
  <si>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</si>
  <si>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</si>
  <si>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</si>
  <si>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</si>
  <si>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</si>
  <si>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</si>
  <si>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</si>
  <si>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</si>
  <si>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</si>
  <si>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</si>
  <si>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</si>
  <si>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</si>
  <si>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</si>
  <si>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</si>
  <si>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</si>
  <si>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</si>
  <si>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</si>
  <si>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</si>
  <si>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</si>
  <si>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</si>
  <si>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</si>
  <si>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</si>
  <si>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</si>
  <si>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</si>
  <si>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</si>
  <si>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</si>
  <si>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</si>
  <si>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</si>
  <si>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</si>
  <si>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</si>
  <si>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</si>
  <si>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</si>
  <si>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</si>
  <si>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</si>
  <si>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</si>
  <si>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</si>
  <si>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</si>
  <si>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</si>
  <si>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</si>
  <si>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</si>
  <si>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</si>
  <si>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</si>
  <si>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</si>
  <si>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</si>
  <si>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</si>
  <si>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</si>
  <si>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</si>
  <si>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</si>
  <si>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</si>
  <si>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</si>
  <si>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</si>
  <si>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</si>
  <si>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</si>
  <si>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</si>
  <si>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</si>
  <si>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</si>
  <si>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</si>
  <si>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</si>
  <si>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</si>
  <si>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</si>
  <si>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</si>
  <si>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</si>
  <si>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</si>
  <si>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</si>
  <si>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</si>
  <si>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</si>
  <si>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</si>
  <si>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</si>
  <si>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</si>
  <si>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</si>
  <si>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</si>
  <si>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</si>
  <si>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</si>
  <si>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</si>
  <si>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</si>
  <si>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</si>
  <si>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</si>
  <si>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</si>
  <si>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</si>
  <si>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</si>
  <si>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</si>
  <si>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</si>
  <si>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</si>
  <si>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</si>
  <si>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</si>
  <si>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</si>
  <si>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</si>
  <si>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</si>
  <si>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</si>
  <si>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</si>
  <si>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</si>
  <si>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</si>
  <si>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</si>
  <si>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</si>
  <si>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</si>
  <si>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</si>
  <si>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</si>
  <si>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</si>
  <si>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</si>
  <si>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</si>
  <si>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</si>
  <si>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</si>
  <si>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</si>
  <si>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</si>
  <si>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</si>
  <si>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</si>
  <si>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</si>
  <si>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</si>
  <si>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</si>
  <si>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</si>
  <si>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</si>
  <si>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</si>
  <si>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</si>
  <si>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</si>
  <si>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</si>
  <si>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</si>
  <si>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</si>
  <si>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</si>
  <si>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</si>
  <si>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</si>
  <si>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</si>
  <si>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</si>
  <si>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</si>
  <si>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</si>
  <si>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</si>
  <si>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</si>
  <si>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</si>
  <si>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</si>
  <si>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</si>
  <si>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</si>
  <si>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</si>
  <si>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</si>
  <si>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</si>
  <si>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</si>
  <si>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</si>
  <si>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</si>
  <si>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</si>
  <si>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</si>
  <si>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</si>
  <si>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</si>
  <si>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</si>
  <si>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</si>
  <si>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</si>
  <si>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</si>
  <si>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</si>
  <si>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</si>
  <si>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</si>
  <si>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</si>
  <si>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</si>
  <si>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</si>
  <si>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</si>
  <si>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</si>
  <si>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</si>
  <si>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</si>
  <si>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</si>
  <si>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</si>
  <si>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</si>
  <si>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</si>
  <si>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</si>
  <si>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</si>
  <si>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</si>
  <si>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</si>
  <si>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</si>
  <si>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</si>
  <si>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</si>
  <si>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</si>
  <si>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</si>
  <si>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</si>
  <si>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</si>
  <si>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</si>
  <si>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</si>
  <si>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</si>
  <si>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</si>
  <si>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</si>
  <si>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</si>
  <si>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</si>
  <si>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</si>
  <si>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</si>
  <si>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</si>
  <si>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</si>
  <si>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</si>
  <si>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</si>
  <si>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</si>
  <si>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</si>
  <si>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</si>
  <si>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</si>
  <si>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</si>
  <si>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</si>
  <si>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</si>
  <si>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</si>
  <si>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</si>
  <si>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</si>
  <si>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</si>
  <si>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</si>
  <si>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</si>
  <si>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</si>
  <si>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</si>
  <si>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</si>
  <si>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</si>
  <si>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</si>
  <si>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</si>
  <si>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</si>
  <si>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</si>
  <si>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</si>
  <si>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</si>
  <si>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</si>
  <si>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</si>
  <si>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</si>
  <si>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</si>
  <si>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</si>
  <si>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</si>
  <si>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</si>
  <si>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</si>
  <si>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</si>
  <si>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</si>
  <si>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</si>
  <si>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</si>
  <si>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</si>
  <si>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</si>
  <si>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</si>
  <si>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</si>
  <si>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</si>
  <si>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</si>
  <si>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</si>
  <si>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</si>
  <si>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</si>
  <si>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</si>
  <si>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</si>
  <si>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</si>
  <si>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</si>
  <si>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</si>
  <si>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</si>
  <si>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</si>
  <si>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</si>
  <si>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</si>
  <si>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</si>
  <si>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</si>
  <si>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</si>
  <si>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</si>
  <si>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</si>
  <si>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</si>
  <si>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</si>
  <si>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</si>
  <si>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</si>
  <si>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</si>
  <si>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</si>
  <si>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</si>
  <si>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</si>
  <si>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</si>
  <si>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</si>
  <si>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</si>
  <si>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</si>
  <si>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</si>
  <si>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</si>
  <si>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</si>
  <si>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</si>
  <si>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</si>
  <si>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</si>
  <si>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</si>
  <si>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</si>
  <si>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</si>
  <si>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</si>
  <si>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</si>
  <si>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</si>
  <si>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</si>
  <si>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</si>
  <si>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</si>
  <si>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</si>
  <si>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</si>
  <si>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</si>
  <si>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</si>
  <si>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</si>
  <si>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</si>
  <si>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</si>
  <si>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</si>
  <si>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</si>
  <si>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</si>
  <si>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</si>
  <si>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</si>
  <si>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</si>
  <si>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</si>
  <si>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</si>
  <si>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</si>
  <si>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</si>
  <si>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</si>
  <si>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</si>
  <si>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</si>
  <si>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</si>
  <si>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</si>
  <si>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</si>
  <si>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</si>
  <si>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</si>
  <si>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</si>
  <si>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</si>
  <si>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</si>
  <si>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</si>
  <si>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</si>
  <si>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</si>
  <si>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</si>
  <si>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</si>
  <si>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</si>
  <si>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</si>
  <si>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</si>
  <si>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</si>
  <si>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</si>
  <si>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</si>
  <si>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</si>
  <si>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</si>
  <si>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</si>
  <si>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</si>
  <si>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</si>
  <si>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</si>
  <si>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</si>
  <si>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</si>
  <si>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</si>
  <si>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</si>
  <si>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</si>
  <si>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</si>
  <si>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</si>
  <si>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</si>
  <si>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</si>
  <si>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</si>
  <si>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</si>
  <si>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</si>
  <si>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</si>
  <si>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</si>
  <si>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</si>
  <si>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</si>
  <si>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</si>
  <si>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</si>
  <si>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</si>
  <si>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</si>
  <si>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</si>
  <si>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</si>
  <si>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</si>
  <si>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</si>
  <si>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</si>
  <si>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</si>
  <si>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</si>
  <si>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</si>
  <si>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</si>
  <si>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</si>
  <si>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</si>
  <si>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</si>
  <si>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</si>
  <si>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</si>
  <si>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</si>
  <si>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</si>
  <si>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</si>
  <si>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</si>
  <si>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</si>
  <si>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</si>
  <si>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</si>
  <si>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</si>
  <si>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</si>
  <si>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</si>
  <si>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</si>
  <si>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</si>
  <si>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</si>
  <si>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</si>
  <si>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</si>
  <si>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</si>
  <si>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</si>
  <si>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</si>
  <si>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</si>
  <si>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</si>
  <si>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</si>
  <si>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</si>
  <si>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</si>
  <si>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</si>
  <si>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</si>
  <si>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</si>
  <si>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</si>
  <si>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</si>
  <si>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</si>
  <si>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</si>
  <si>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</si>
  <si>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</si>
  <si>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</si>
  <si>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</si>
  <si>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</si>
  <si>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</si>
  <si>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</si>
  <si>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</si>
  <si>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</si>
  <si>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</si>
  <si>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</si>
  <si>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</si>
  <si>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</si>
  <si>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</si>
  <si>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</si>
  <si>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</si>
  <si>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</si>
  <si>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</si>
  <si>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</si>
  <si>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</si>
  <si>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</si>
  <si>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</si>
  <si>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</si>
  <si>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</si>
  <si>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</si>
  <si>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</si>
  <si>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</si>
  <si>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</si>
  <si>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</si>
  <si>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</si>
  <si>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</si>
  <si>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</si>
  <si>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</si>
  <si>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</si>
  <si>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</si>
  <si>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</si>
  <si>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</si>
  <si>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</si>
  <si>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</si>
  <si>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</si>
  <si>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</si>
  <si>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</si>
  <si>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</si>
  <si>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</si>
  <si>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</si>
  <si>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</si>
  <si>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</si>
  <si>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</si>
  <si>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</si>
  <si>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</si>
  <si>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</si>
  <si>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</si>
  <si>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</si>
  <si>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</si>
  <si>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</si>
  <si>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</si>
  <si>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</si>
  <si>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</si>
  <si>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</si>
  <si>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</si>
  <si>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</si>
  <si>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</si>
  <si>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</si>
  <si>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</si>
  <si>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</si>
  <si>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</si>
  <si>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</si>
  <si>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</si>
  <si>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</si>
  <si>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</si>
  <si>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</si>
  <si>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</si>
  <si>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</si>
  <si>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</si>
  <si>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</si>
  <si>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</si>
  <si>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</si>
  <si>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</si>
  <si>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</si>
  <si>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</si>
  <si>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</si>
  <si>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</si>
  <si>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</si>
  <si>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</si>
  <si>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</si>
  <si>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</si>
  <si>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</si>
  <si>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</si>
  <si>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</si>
  <si>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</si>
  <si>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</si>
  <si>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</si>
  <si>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</si>
  <si>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</si>
  <si>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</si>
  <si>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</si>
  <si>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</si>
  <si>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</si>
  <si>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</si>
  <si>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</si>
  <si>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</si>
  <si>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</si>
  <si>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</si>
  <si>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</si>
  <si>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</si>
  <si>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</si>
  <si>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</si>
  <si>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</si>
  <si>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</si>
  <si>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</si>
  <si>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</si>
  <si>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</si>
  <si>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</si>
  <si>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</si>
  <si>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</si>
  <si>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</si>
  <si>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</si>
  <si>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</si>
  <si>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</si>
  <si>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</si>
  <si>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</si>
  <si>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</si>
  <si>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</si>
  <si>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</si>
  <si>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</si>
  <si>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</si>
  <si>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</si>
  <si>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</si>
  <si>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</si>
  <si>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</si>
  <si>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</si>
  <si>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</si>
  <si>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</si>
  <si>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</si>
  <si>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</si>
  <si>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</si>
  <si>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</si>
  <si>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</si>
  <si>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</si>
  <si>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</si>
  <si>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</si>
  <si>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</si>
  <si>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</si>
  <si>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</si>
  <si>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</si>
  <si>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</si>
  <si>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</si>
  <si>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</si>
  <si>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</si>
  <si>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</si>
  <si>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</si>
  <si>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</si>
  <si>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</si>
  <si>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</si>
  <si>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</si>
  <si>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</si>
  <si>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</si>
  <si>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</si>
  <si>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</si>
  <si>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</si>
  <si>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</si>
  <si>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</si>
  <si>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</si>
  <si>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</si>
  <si>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</si>
  <si>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</si>
  <si>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</si>
  <si>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</si>
  <si>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</si>
  <si>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</si>
  <si>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</si>
  <si>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</si>
  <si>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</si>
  <si>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</si>
  <si>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</si>
  <si>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</si>
  <si>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</si>
  <si>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</si>
  <si>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</si>
  <si>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</si>
  <si>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</si>
  <si>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</si>
  <si>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</si>
  <si>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</si>
  <si>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</si>
  <si>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</si>
  <si>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</si>
  <si>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</si>
  <si>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</si>
  <si>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</si>
  <si>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</si>
  <si>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</si>
  <si>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</si>
  <si>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</si>
  <si>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</si>
  <si>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</si>
  <si>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</si>
  <si>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</si>
  <si>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</si>
  <si>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</si>
  <si>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</si>
  <si>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</si>
  <si>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</si>
  <si>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</si>
  <si>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</si>
  <si>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</si>
  <si>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</si>
  <si>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</si>
  <si>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</si>
  <si>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</si>
  <si>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</si>
  <si>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</si>
  <si>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</si>
  <si>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</si>
  <si>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</si>
  <si>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</si>
  <si>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</si>
  <si>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</si>
  <si>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</si>
  <si>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</si>
  <si>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</si>
  <si>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</si>
  <si>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</si>
  <si>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</si>
  <si>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</si>
  <si>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</si>
  <si>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</si>
  <si>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</si>
  <si>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</si>
  <si>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</si>
  <si>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</si>
  <si>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</si>
  <si>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</si>
  <si>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</si>
  <si>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</si>
  <si>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</si>
  <si>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</si>
  <si>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</si>
  <si>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</si>
  <si>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</si>
  <si>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</si>
  <si>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</si>
  <si>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</si>
  <si>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</si>
  <si>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</si>
  <si>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</si>
  <si>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</si>
  <si>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</si>
  <si>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</si>
  <si>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</si>
  <si>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</si>
  <si>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</si>
  <si>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</si>
  <si>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</si>
  <si>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</si>
  <si>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</si>
  <si>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</si>
  <si>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</si>
  <si>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</si>
  <si>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</si>
  <si>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</si>
  <si>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</si>
  <si>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</si>
  <si>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</si>
  <si>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</si>
  <si>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</si>
  <si>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</si>
  <si>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</si>
  <si>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</si>
  <si>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</si>
  <si>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</si>
  <si>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</si>
  <si>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</si>
  <si>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</si>
  <si>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</si>
  <si>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</si>
  <si>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</si>
  <si>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</si>
  <si>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</si>
  <si>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</si>
  <si>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</si>
  <si>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</si>
  <si>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</si>
  <si>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</si>
  <si>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</si>
  <si>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</si>
  <si>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</si>
  <si>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</si>
  <si>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</si>
  <si>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</si>
  <si>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</si>
  <si>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</si>
  <si>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</si>
  <si>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</si>
  <si>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</si>
  <si>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</si>
  <si>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</si>
  <si>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</si>
  <si>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</si>
  <si>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</si>
  <si>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</si>
  <si>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</si>
  <si>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</si>
  <si>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</si>
  <si>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</si>
  <si>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</si>
  <si>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</si>
  <si>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</si>
  <si>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</si>
  <si>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</si>
  <si>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</si>
  <si>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</si>
  <si>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</si>
  <si>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</si>
  <si>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</si>
  <si>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</si>
  <si>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</si>
  <si>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</si>
  <si>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</si>
  <si>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</si>
  <si>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</si>
  <si>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</si>
  <si>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</si>
  <si>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</si>
  <si>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</si>
  <si>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</si>
  <si>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</si>
  <si>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</si>
  <si>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</si>
  <si>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</si>
  <si>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</si>
  <si>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</si>
  <si>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</si>
  <si>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</si>
  <si>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</si>
  <si>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</si>
  <si>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</si>
  <si>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</si>
  <si>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</si>
  <si>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</si>
  <si>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</si>
  <si>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</si>
  <si>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</si>
  <si>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</si>
  <si>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</si>
  <si>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</si>
  <si>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</si>
  <si>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</si>
  <si>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</si>
  <si>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</si>
  <si>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</si>
  <si>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</si>
  <si>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</si>
  <si>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</si>
  <si>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</si>
  <si>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</si>
  <si>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</si>
  <si>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</si>
  <si>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</si>
  <si>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</si>
  <si>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</si>
  <si>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</si>
  <si>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</si>
  <si>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</si>
  <si>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</si>
  <si>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</si>
  <si>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</si>
  <si>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</si>
  <si>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</si>
  <si>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</si>
  <si>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</si>
  <si>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</si>
  <si>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</si>
  <si>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</si>
  <si>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</si>
  <si>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</si>
  <si>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</si>
  <si>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</si>
  <si>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</si>
  <si>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</si>
  <si>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</si>
  <si>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</si>
  <si>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</si>
  <si>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</si>
  <si>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</si>
  <si>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</si>
  <si>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</si>
  <si>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</si>
  <si>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</si>
  <si>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</si>
  <si>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</si>
  <si>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</si>
  <si>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</si>
  <si>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</si>
  <si>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</si>
  <si>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</si>
  <si>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</si>
  <si>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</si>
  <si>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</si>
  <si>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</si>
  <si>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</si>
  <si>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</si>
  <si>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</si>
  <si>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</si>
  <si>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</si>
  <si>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</si>
  <si>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</si>
  <si>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</si>
  <si>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</si>
  <si>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</si>
  <si>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</si>
  <si>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</si>
  <si>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</si>
  <si>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</si>
  <si>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</si>
  <si>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</si>
  <si>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</si>
  <si>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</si>
  <si>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</si>
  <si>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</si>
  <si>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</si>
  <si>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</si>
  <si>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</si>
  <si>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</si>
  <si>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</si>
  <si>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</si>
  <si>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</si>
  <si>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</si>
  <si>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</si>
  <si>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</si>
  <si>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</si>
  <si>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</si>
  <si>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</si>
  <si>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</si>
  <si>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</si>
  <si>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</si>
  <si>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</si>
  <si>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</si>
  <si>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</si>
  <si>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</si>
  <si>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</si>
  <si>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</si>
  <si>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</si>
  <si>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</si>
  <si>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</si>
  <si>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</si>
  <si>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</si>
  <si>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</si>
  <si>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</si>
  <si>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</si>
  <si>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</si>
  <si>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</si>
  <si>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</si>
  <si>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</si>
  <si>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</si>
  <si>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</si>
  <si>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</si>
  <si>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</si>
  <si>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</si>
  <si>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</si>
  <si>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</si>
  <si>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</si>
  <si>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</si>
  <si>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</si>
  <si>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</si>
  <si>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</si>
  <si>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</si>
  <si>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</si>
  <si>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</si>
  <si>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</si>
  <si>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</si>
  <si>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</si>
  <si>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</si>
  <si>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</si>
  <si>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</si>
  <si>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</si>
  <si>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</si>
  <si>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</si>
  <si>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</si>
  <si>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</si>
  <si>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</si>
  <si>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</si>
  <si>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</si>
  <si>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</si>
  <si>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</si>
  <si>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</si>
  <si>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</si>
  <si>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</si>
  <si>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</si>
  <si>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</si>
  <si>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</si>
  <si>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</si>
  <si>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</si>
  <si>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</si>
  <si>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</si>
  <si>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</si>
  <si>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</si>
  <si>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</si>
  <si>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</si>
  <si>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</si>
  <si>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</si>
  <si>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</si>
  <si>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</si>
  <si>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</si>
  <si>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</si>
  <si>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</si>
  <si>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</si>
  <si>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</si>
  <si>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</si>
  <si>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</si>
  <si>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</si>
  <si>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</si>
  <si>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</si>
  <si>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</si>
  <si>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</si>
  <si>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</si>
  <si>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</si>
  <si>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</si>
  <si>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</si>
  <si>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</si>
  <si>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</si>
  <si>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</si>
  <si>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</si>
  <si>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</si>
  <si>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</si>
  <si>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</si>
  <si>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</si>
  <si>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</si>
  <si>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</si>
  <si>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</si>
  <si>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</si>
  <si>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</si>
  <si>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</si>
  <si>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</si>
  <si>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</si>
  <si>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</si>
  <si>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</si>
  <si>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</si>
  <si>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</si>
  <si>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</si>
  <si>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</si>
  <si>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</si>
  <si>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</si>
  <si>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</si>
  <si>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</si>
  <si>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</si>
  <si>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</si>
  <si>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</si>
  <si>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</si>
  <si>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</si>
  <si>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</si>
  <si>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</si>
  <si>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</si>
  <si>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</si>
  <si>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</si>
  <si>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</si>
  <si>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</si>
  <si>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</si>
  <si>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</si>
  <si>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</si>
  <si>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</si>
  <si>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</si>
  <si>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</si>
  <si>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</si>
  <si>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</si>
  <si>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</si>
  <si>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</si>
  <si>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</si>
  <si>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</si>
  <si>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</si>
  <si>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</si>
  <si>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</si>
  <si>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</si>
  <si>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</si>
  <si>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</si>
  <si>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</si>
  <si>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</si>
  <si>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</si>
  <si>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</si>
  <si>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</si>
  <si>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</si>
  <si>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</si>
  <si>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</si>
  <si>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</si>
  <si>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</si>
  <si>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</si>
  <si>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</si>
  <si>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</si>
  <si>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</si>
  <si>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</si>
  <si>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</si>
  <si>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</si>
  <si>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</si>
  <si>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</si>
  <si>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</si>
  <si>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</si>
  <si>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</si>
  <si>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</si>
  <si>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</si>
  <si>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</si>
  <si>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</si>
  <si>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</si>
  <si>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</si>
  <si>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</si>
  <si>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</si>
  <si>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</si>
  <si>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</si>
  <si>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</si>
  <si>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</si>
  <si>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</si>
  <si>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</si>
  <si>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</si>
  <si>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</si>
  <si>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</si>
  <si>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</si>
  <si>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</si>
  <si>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</si>
  <si>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</si>
  <si>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</si>
  <si>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</si>
  <si>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</si>
  <si>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</si>
  <si>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</si>
  <si>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</si>
  <si>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</si>
  <si>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</si>
  <si>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</si>
  <si>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</si>
  <si>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</si>
  <si>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</si>
  <si>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</si>
  <si>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</si>
  <si>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</si>
  <si>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</si>
  <si>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</si>
  <si>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</si>
  <si>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</si>
  <si>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</si>
  <si>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</si>
  <si>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</si>
  <si>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</si>
  <si>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</si>
  <si>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</si>
  <si>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</si>
  <si>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</si>
  <si>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</si>
  <si>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</si>
  <si>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</si>
  <si>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</si>
  <si>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</si>
  <si>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</si>
  <si>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</si>
  <si>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</si>
  <si>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</si>
  <si>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</si>
  <si>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</si>
  <si>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</si>
  <si>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</si>
  <si>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</si>
  <si>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</si>
  <si>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</si>
  <si>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</si>
  <si>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</si>
  <si>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</si>
  <si>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</si>
  <si>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</si>
  <si>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</si>
  <si>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</si>
  <si>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</si>
  <si>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</si>
  <si>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</si>
  <si>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</si>
  <si>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</si>
  <si>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</si>
  <si>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</si>
  <si>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</si>
  <si>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</si>
  <si>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</si>
  <si>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</si>
  <si>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</si>
  <si>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</si>
  <si>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</si>
  <si>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</si>
  <si>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</si>
  <si>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</si>
  <si>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</si>
  <si>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</si>
  <si>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</si>
  <si>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</si>
  <si>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</si>
  <si>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</si>
  <si>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</si>
  <si>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</si>
  <si>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</si>
  <si>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</si>
  <si>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</si>
  <si>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</si>
  <si>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</si>
  <si>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</si>
  <si>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</si>
  <si>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</si>
  <si>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</si>
  <si>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</si>
  <si>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</si>
  <si>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</si>
  <si>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</si>
  <si>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</si>
  <si>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</si>
  <si>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</si>
  <si>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</si>
  <si>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</si>
  <si>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</si>
  <si>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</si>
  <si>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</si>
  <si>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</si>
  <si>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</si>
  <si>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</si>
  <si>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</si>
  <si>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</si>
  <si>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</si>
  <si>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</si>
  <si>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</si>
  <si>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</si>
  <si>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</si>
  <si>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</si>
  <si>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</si>
  <si>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</si>
  <si>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</si>
  <si>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</si>
  <si>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</si>
  <si>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</si>
  <si>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</si>
  <si>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</si>
  <si>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</si>
  <si>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</si>
  <si>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</si>
  <si>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</si>
  <si>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</si>
  <si>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</si>
  <si>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</si>
  <si>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</si>
  <si>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</si>
  <si>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</si>
  <si>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</si>
  <si>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</si>
  <si>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</si>
  <si>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</si>
  <si>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</si>
  <si>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</si>
  <si>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</si>
  <si>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</si>
  <si>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</si>
  <si>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</si>
  <si>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</si>
  <si>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</si>
  <si>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</si>
  <si>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</si>
  <si>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</si>
  <si>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</si>
  <si>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</si>
  <si>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</si>
  <si>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</si>
  <si>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</si>
  <si>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</si>
  <si>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</si>
  <si>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</si>
  <si>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</si>
  <si>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</si>
  <si>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</si>
  <si>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</si>
  <si>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</si>
  <si>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</si>
  <si>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</si>
  <si>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</si>
  <si>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</si>
  <si>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</si>
  <si>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</si>
  <si>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</si>
  <si>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</si>
  <si>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</si>
  <si>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</si>
  <si>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</si>
  <si>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</si>
  <si>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</si>
  <si>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</si>
  <si>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</si>
  <si>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</si>
  <si>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</si>
  <si>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</si>
  <si>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</si>
  <si>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</si>
  <si>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</si>
  <si>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</si>
  <si>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</si>
  <si>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</si>
  <si>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</si>
  <si>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</si>
  <si>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</si>
  <si>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</si>
  <si>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</si>
  <si>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</si>
  <si>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</si>
  <si>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</si>
  <si>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</si>
  <si>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</si>
  <si>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</si>
  <si>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</si>
  <si>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</si>
  <si>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</si>
  <si>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</si>
  <si>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</si>
  <si>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</si>
  <si>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</si>
  <si>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</si>
  <si>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</si>
  <si>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</si>
  <si>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</si>
  <si>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</si>
  <si>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</si>
  <si>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</si>
  <si>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</si>
  <si>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</si>
  <si>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</si>
  <si>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</si>
  <si>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</si>
  <si>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</si>
  <si>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</si>
  <si>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</si>
  <si>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</si>
  <si>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</si>
  <si>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</si>
  <si>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</si>
  <si>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</si>
  <si>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</si>
  <si>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</si>
  <si>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</si>
  <si>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</si>
  <si>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</si>
  <si>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</si>
  <si>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</si>
  <si>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</si>
  <si>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</si>
  <si>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</si>
  <si>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</si>
  <si>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</si>
  <si>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</si>
  <si>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</si>
  <si>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</si>
  <si>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</si>
  <si>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</si>
  <si>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</si>
  <si>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</si>
  <si>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</si>
  <si>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</si>
  <si>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</si>
  <si>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</si>
  <si>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</si>
  <si>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</si>
  <si>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</si>
  <si>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</si>
  <si>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</si>
  <si>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</si>
  <si>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</si>
  <si>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</si>
  <si>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</si>
  <si>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</si>
  <si>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</si>
  <si>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</si>
  <si>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</si>
  <si>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</si>
  <si>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</si>
  <si>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</si>
  <si>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</si>
  <si>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</si>
  <si>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</si>
  <si>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</si>
  <si>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</si>
  <si>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</si>
  <si>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</si>
  <si>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</si>
  <si>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</si>
  <si>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</si>
  <si>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</si>
  <si>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</si>
  <si>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</si>
  <si>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</si>
  <si>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</si>
  <si>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</si>
  <si>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</si>
  <si>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</si>
  <si>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</si>
  <si>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</si>
  <si>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</si>
  <si>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</si>
  <si>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</si>
  <si>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</si>
  <si>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</si>
  <si>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</si>
  <si>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</si>
  <si>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</si>
  <si>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</si>
  <si>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</si>
  <si>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</si>
  <si>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</si>
  <si>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</si>
  <si>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</si>
  <si>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</si>
  <si>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</si>
  <si>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</si>
  <si>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</si>
  <si>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</si>
  <si>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</si>
  <si>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</si>
  <si>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</si>
  <si>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</si>
  <si>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</si>
  <si>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</si>
  <si>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</si>
  <si>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</si>
  <si>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</si>
  <si>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</si>
  <si>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</si>
  <si>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</si>
  <si>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</si>
  <si>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</si>
  <si>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</si>
  <si>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</si>
  <si>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</si>
  <si>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</si>
  <si>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</si>
  <si>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</si>
  <si>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</si>
  <si>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</si>
  <si>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</si>
  <si>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</si>
  <si>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</si>
  <si>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</si>
  <si>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</si>
  <si>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</si>
  <si>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</si>
  <si>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</si>
  <si>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</si>
  <si>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</si>
  <si>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</si>
  <si>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</si>
  <si>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</si>
  <si>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</si>
  <si>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</si>
  <si>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</si>
  <si>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</si>
  <si>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</si>
  <si>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</si>
  <si>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</si>
  <si>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</si>
  <si>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</si>
  <si>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</si>
  <si>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</si>
  <si>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</si>
  <si>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</si>
  <si>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</si>
  <si>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</si>
  <si>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</si>
  <si>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</si>
  <si>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</si>
  <si>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</si>
  <si>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</si>
  <si>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</si>
  <si>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</si>
  <si>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</si>
  <si>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</si>
  <si>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</si>
  <si>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</si>
  <si>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</si>
  <si>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</si>
  <si>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</si>
  <si>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</si>
  <si>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</si>
  <si>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</si>
  <si>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</si>
  <si>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</si>
  <si>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</si>
  <si>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</si>
  <si>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</si>
  <si>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</si>
  <si>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</si>
  <si>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</si>
  <si>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</si>
  <si>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</si>
  <si>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</si>
  <si>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</si>
  <si>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</si>
  <si>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</si>
  <si>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</si>
  <si>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</si>
  <si>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</si>
  <si>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</si>
  <si>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</si>
  <si>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</si>
  <si>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</si>
  <si>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</si>
  <si>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</si>
  <si>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</si>
  <si>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</si>
  <si>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</si>
  <si>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</si>
  <si>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</si>
  <si>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</si>
  <si>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</si>
  <si>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</si>
  <si>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</si>
  <si>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</si>
  <si>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</si>
  <si>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</si>
  <si>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</si>
  <si>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</si>
  <si>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</si>
  <si>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</si>
  <si>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</si>
  <si>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</si>
  <si>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</si>
  <si>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</si>
  <si>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</si>
  <si>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</si>
  <si>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</si>
  <si>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</si>
  <si>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</si>
  <si>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</si>
  <si>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</si>
  <si>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</si>
  <si>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</si>
  <si>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</si>
  <si>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</si>
  <si>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</si>
  <si>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</si>
  <si>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</si>
  <si>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</si>
  <si>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</si>
  <si>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</si>
  <si>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</si>
  <si>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</si>
  <si>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</si>
  <si>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</si>
  <si>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</si>
  <si>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</si>
  <si>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</si>
  <si>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</si>
  <si>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</si>
  <si>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</si>
  <si>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</si>
  <si>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</si>
  <si>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</si>
  <si>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</si>
  <si>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</si>
  <si>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</si>
  <si>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</si>
  <si>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</si>
  <si>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</si>
  <si>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</si>
  <si>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</si>
  <si>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</si>
  <si>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</si>
  <si>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</si>
  <si>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</si>
  <si>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</si>
  <si>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</si>
  <si>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</si>
  <si>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</si>
  <si>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</si>
  <si>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</si>
  <si>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</si>
  <si>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</si>
  <si>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</si>
  <si>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</si>
  <si>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</si>
  <si>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</si>
  <si>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</si>
  <si>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</si>
  <si>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</si>
  <si>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</si>
  <si>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</si>
  <si>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</si>
  <si>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</si>
  <si>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</si>
  <si>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</si>
  <si>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</si>
  <si>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</si>
  <si>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</si>
  <si>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</si>
  <si>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</si>
  <si>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</si>
  <si>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</si>
  <si>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</si>
  <si>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</si>
  <si>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</si>
  <si>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</si>
  <si>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</si>
  <si>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</si>
  <si>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</si>
  <si>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</si>
  <si>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</si>
  <si>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</si>
  <si>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</si>
  <si>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</si>
  <si>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</si>
  <si>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</si>
  <si>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</si>
  <si>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</si>
  <si>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</si>
  <si>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</si>
  <si>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</si>
  <si>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</si>
  <si>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</si>
  <si>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</si>
  <si>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</si>
  <si>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</si>
  <si>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</si>
  <si>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</si>
  <si>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</si>
  <si>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</si>
  <si>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</si>
  <si>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</si>
  <si>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</si>
  <si>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</si>
  <si>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</si>
  <si>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</si>
  <si>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</si>
  <si>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</si>
  <si>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</si>
  <si>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</si>
  <si>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</si>
  <si>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</si>
  <si>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</si>
  <si>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</si>
  <si>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</si>
  <si>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</si>
  <si>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</si>
  <si>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</si>
  <si>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</si>
  <si>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</si>
  <si>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</si>
  <si>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</si>
  <si>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</si>
  <si>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</si>
  <si>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</si>
  <si>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</si>
  <si>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</si>
  <si>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</si>
  <si>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</si>
  <si>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</si>
  <si>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</si>
  <si>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</si>
  <si>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</si>
  <si>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</si>
  <si>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</si>
  <si>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</si>
  <si>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</si>
  <si>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</si>
  <si>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</si>
  <si>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</si>
  <si>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</si>
  <si>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</si>
  <si>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</si>
  <si>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</si>
  <si>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</si>
  <si>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</si>
  <si>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</si>
  <si>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</si>
  <si>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</si>
  <si>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</si>
  <si>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</si>
  <si>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</si>
  <si>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</si>
  <si>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</si>
  <si>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</si>
  <si>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</si>
  <si>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</si>
  <si>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</si>
  <si>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</si>
  <si>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</si>
  <si>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</si>
  <si>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</si>
  <si>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</si>
  <si>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</si>
  <si>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</si>
  <si>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</si>
  <si>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</si>
  <si>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</si>
  <si>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</si>
  <si>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</si>
  <si>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</si>
  <si>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</si>
  <si>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</si>
  <si>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</si>
  <si>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</si>
  <si>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</si>
  <si>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</si>
  <si>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</si>
  <si>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</si>
  <si>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</si>
  <si>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</si>
  <si>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</si>
  <si>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</si>
  <si>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</si>
  <si>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</si>
  <si>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</si>
  <si>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</si>
  <si>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</si>
  <si>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</si>
  <si>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</si>
  <si>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</si>
  <si>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</si>
  <si>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</si>
  <si>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</si>
  <si>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</si>
  <si>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</si>
  <si>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</si>
  <si>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</si>
  <si>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</si>
  <si>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</si>
  <si>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</si>
  <si>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</si>
  <si>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</si>
  <si>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</si>
  <si>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</si>
  <si>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</si>
  <si>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</si>
  <si>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</si>
  <si>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</si>
  <si>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</si>
  <si>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</si>
  <si>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</si>
  <si>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</si>
  <si>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</si>
  <si>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</si>
  <si>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</si>
  <si>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</si>
  <si>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</si>
  <si>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</si>
  <si>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</si>
  <si>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</si>
  <si>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</si>
  <si>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</si>
  <si>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</si>
  <si>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</si>
  <si>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</si>
  <si>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</si>
  <si>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</si>
  <si>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</si>
  <si>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</si>
  <si>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</si>
  <si>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</si>
  <si>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</si>
  <si>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</si>
  <si>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</si>
  <si>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</si>
  <si>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</si>
  <si>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</si>
  <si>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</si>
  <si>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</si>
  <si>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</si>
  <si>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</si>
  <si>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</si>
  <si>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</si>
  <si>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</si>
  <si>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</si>
  <si>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</si>
  <si>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</si>
  <si>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</si>
  <si>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</si>
  <si>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</si>
  <si>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</si>
  <si>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</si>
  <si>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</si>
  <si>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</si>
  <si>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</si>
  <si>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</si>
  <si>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</si>
  <si>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</si>
  <si>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</si>
  <si>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</si>
  <si>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</si>
  <si>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</si>
  <si>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</si>
  <si>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</si>
  <si>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</si>
  <si>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</si>
  <si>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</si>
  <si>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</si>
  <si>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</si>
  <si>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</si>
  <si>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</si>
  <si>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</si>
  <si>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</si>
  <si>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</si>
  <si>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</si>
  <si>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</si>
  <si>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</si>
  <si>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</si>
  <si>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</si>
  <si>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</si>
  <si>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</si>
  <si>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</si>
  <si>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</si>
  <si>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</si>
  <si>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</si>
  <si>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</si>
  <si>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</si>
  <si>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</si>
  <si>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</si>
  <si>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</si>
  <si>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</si>
  <si>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</si>
  <si>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</si>
  <si>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</si>
  <si>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</si>
  <si>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</si>
  <si>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</si>
  <si>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</si>
  <si>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</si>
  <si>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</si>
  <si>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</si>
  <si>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</si>
  <si>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</si>
  <si>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</si>
  <si>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</si>
  <si>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</si>
  <si>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</si>
  <si>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</si>
  <si>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</si>
  <si>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</si>
  <si>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</si>
  <si>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</si>
  <si>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</si>
  <si>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</si>
  <si>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</si>
  <si>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</si>
  <si>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</si>
  <si>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</si>
  <si>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</si>
  <si>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</si>
  <si>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</si>
  <si>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</si>
  <si>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</si>
  <si>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</si>
  <si>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</si>
  <si>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</si>
  <si>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</si>
  <si>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</si>
  <si>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</si>
  <si>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</si>
  <si>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</si>
  <si>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</si>
  <si>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</si>
  <si>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</si>
  <si>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</si>
  <si>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</si>
  <si>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</si>
  <si>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</si>
  <si>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</si>
  <si>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</si>
  <si>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</si>
  <si>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</si>
  <si>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</si>
  <si>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</si>
  <si>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</si>
  <si>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</si>
  <si>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</si>
  <si>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</si>
  <si>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</si>
  <si>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</si>
  <si>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</si>
  <si>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</si>
  <si>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</si>
  <si>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</si>
  <si>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</si>
  <si>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</si>
  <si>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</si>
  <si>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</si>
  <si>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</si>
  <si>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</si>
  <si>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</si>
  <si>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</si>
  <si>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</si>
  <si>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</si>
  <si>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</si>
  <si>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</si>
  <si>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</si>
  <si>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</si>
  <si>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</si>
  <si>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</si>
  <si>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</si>
  <si>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</si>
  <si>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</si>
  <si>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</si>
  <si>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</si>
  <si>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</si>
  <si>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</si>
  <si>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</si>
  <si>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</si>
  <si>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</si>
  <si>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</si>
  <si>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</si>
  <si>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</si>
  <si>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</si>
  <si>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</si>
  <si>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</si>
  <si>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</si>
  <si>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</si>
  <si>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</si>
  <si>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</si>
  <si>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</si>
  <si>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</si>
  <si>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</si>
  <si>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</si>
  <si>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</si>
  <si>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</si>
  <si>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</si>
  <si>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</si>
  <si>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</si>
  <si>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</si>
  <si>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</si>
  <si>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</si>
  <si>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</si>
  <si>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</si>
  <si>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</si>
  <si>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</si>
  <si>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</si>
  <si>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</si>
  <si>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</si>
  <si>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</si>
  <si>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</si>
  <si>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</si>
  <si>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</si>
  <si>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</si>
  <si>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</si>
  <si>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</si>
  <si>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</si>
  <si>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</si>
  <si>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</si>
  <si>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</si>
  <si>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</si>
  <si>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</si>
  <si>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</si>
  <si>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</si>
  <si>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</si>
  <si>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</si>
  <si>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</si>
  <si>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</si>
  <si>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</si>
  <si>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</si>
  <si>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</si>
  <si>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</si>
  <si>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</si>
  <si>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</si>
  <si>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</si>
  <si>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</si>
  <si>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</si>
  <si>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</si>
  <si>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</si>
  <si>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</si>
  <si>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</si>
  <si>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</si>
  <si>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</si>
  <si>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</si>
  <si>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</si>
  <si>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</si>
  <si>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</si>
  <si>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</si>
  <si>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</si>
  <si>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</si>
  <si>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</si>
  <si>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</si>
  <si>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</si>
  <si>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</si>
  <si>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</si>
  <si>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</si>
  <si>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</si>
  <si>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</si>
  <si>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</si>
  <si>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</si>
  <si>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</si>
  <si>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</si>
  <si>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</si>
  <si>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</si>
  <si>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</si>
  <si>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</si>
  <si>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</si>
  <si>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</si>
  <si>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</si>
  <si>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</si>
  <si>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</si>
  <si>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</si>
  <si>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</si>
  <si>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</si>
  <si>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</si>
  <si>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</si>
  <si>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</si>
  <si>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</si>
  <si>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</si>
  <si>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</si>
  <si>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</si>
  <si>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</si>
  <si>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</si>
  <si>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</si>
  <si>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</si>
  <si>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</si>
  <si>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</si>
  <si>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</si>
  <si>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</si>
  <si>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</si>
  <si>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</si>
  <si>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</si>
  <si>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</si>
  <si>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</si>
  <si>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</si>
  <si>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</si>
  <si>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</si>
  <si>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</si>
  <si>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</si>
  <si>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</si>
  <si>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</si>
  <si>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</si>
  <si>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</si>
  <si>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</si>
  <si>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</si>
  <si>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</si>
  <si>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</si>
  <si>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</si>
  <si>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</si>
  <si>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</si>
  <si>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</si>
  <si>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</si>
  <si>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</si>
  <si>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</si>
  <si>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</si>
  <si>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</si>
  <si>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</si>
  <si>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</si>
  <si>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</si>
  <si>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</si>
  <si>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</si>
  <si>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</si>
  <si>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</si>
  <si>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</si>
  <si>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</si>
  <si>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</si>
  <si>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</si>
  <si>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</si>
  <si>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</si>
  <si>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</si>
  <si>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</si>
  <si>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</si>
  <si>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</si>
  <si>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</si>
  <si>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</si>
  <si>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</si>
  <si>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</si>
  <si>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</si>
  <si>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</si>
  <si>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</si>
  <si>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</si>
  <si>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</si>
  <si>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</si>
  <si>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</si>
  <si>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</si>
  <si>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</si>
  <si>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</si>
  <si>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</si>
  <si>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</si>
  <si>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</si>
  <si>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</si>
  <si>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</si>
  <si>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</si>
  <si>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</si>
  <si>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</si>
  <si>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</si>
  <si>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</si>
  <si>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</si>
  <si>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</si>
  <si>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</si>
  <si>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</si>
  <si>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</si>
  <si>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</si>
  <si>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</si>
  <si>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</si>
  <si>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</si>
  <si>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</si>
  <si>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</si>
  <si>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</si>
  <si>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</si>
  <si>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</si>
  <si>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</si>
  <si>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</si>
  <si>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</si>
  <si>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</si>
  <si>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</si>
  <si>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</si>
  <si>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</si>
  <si>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</si>
  <si>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</si>
  <si>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</si>
  <si>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</si>
  <si>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</si>
  <si>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</si>
  <si>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</si>
  <si>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</si>
  <si>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</si>
  <si>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</si>
  <si>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</si>
  <si>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</si>
  <si>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</si>
  <si>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</si>
  <si>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</si>
  <si>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</si>
  <si>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</si>
  <si>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</si>
  <si>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</si>
  <si>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</si>
  <si>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</si>
  <si>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</si>
  <si>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</si>
  <si>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</si>
  <si>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</si>
  <si>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</si>
  <si>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</si>
  <si>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</si>
  <si>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</si>
  <si>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</si>
  <si>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</si>
  <si>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</si>
  <si>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</si>
  <si>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</si>
  <si>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</si>
  <si>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</si>
  <si>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</si>
  <si>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</si>
  <si>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</si>
  <si>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</si>
  <si>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</si>
  <si>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</si>
  <si>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</si>
  <si>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</si>
  <si>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</si>
  <si>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</si>
  <si>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</si>
  <si>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</si>
  <si>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</si>
  <si>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</si>
  <si>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</si>
  <si>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</si>
  <si>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</si>
  <si>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</si>
  <si>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</si>
  <si>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</si>
  <si>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</si>
  <si>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</si>
  <si>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</si>
  <si>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</si>
  <si>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</si>
  <si>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</si>
  <si>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</si>
  <si>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</si>
  <si>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</si>
  <si>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</si>
  <si>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</si>
  <si>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</si>
  <si>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</si>
  <si>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</si>
  <si>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</si>
  <si>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</si>
  <si>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</si>
  <si>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</si>
  <si>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</si>
  <si>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</si>
  <si>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</si>
  <si>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</si>
  <si>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</si>
  <si>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</si>
  <si>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</si>
  <si>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</si>
  <si>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</si>
  <si>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</si>
  <si>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</si>
  <si>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</si>
  <si>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</si>
  <si>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</si>
  <si>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</si>
  <si>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</si>
  <si>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</si>
  <si>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</si>
  <si>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</si>
  <si>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</si>
  <si>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</si>
  <si>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</si>
  <si>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</si>
  <si>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</si>
  <si>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</si>
  <si>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</si>
  <si>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</si>
  <si>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</si>
  <si>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</si>
  <si>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</si>
  <si>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</si>
  <si>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</si>
  <si>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</si>
  <si>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</si>
  <si>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</si>
  <si>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</si>
  <si>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</si>
  <si>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</si>
  <si>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</si>
  <si>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</si>
  <si>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</si>
  <si>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</si>
  <si>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</si>
  <si>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</si>
  <si>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</si>
  <si>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</si>
  <si>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</si>
  <si>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</si>
  <si>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</si>
  <si>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</si>
  <si>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</si>
  <si>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</si>
  <si>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</si>
  <si>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</si>
  <si>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</si>
  <si>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</si>
  <si>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</si>
  <si>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</si>
  <si>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</si>
  <si>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</si>
  <si>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</si>
  <si>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</si>
  <si>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</si>
  <si>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</si>
  <si>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</si>
  <si>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</si>
  <si>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</si>
  <si>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</si>
  <si>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</si>
  <si>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</si>
  <si>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</si>
  <si>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</si>
  <si>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</si>
  <si>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</si>
  <si>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</si>
  <si>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</si>
  <si>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</si>
  <si>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</si>
  <si>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</si>
  <si>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</si>
  <si>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</si>
  <si>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</si>
  <si>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</si>
  <si>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</si>
  <si>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</si>
  <si>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</si>
  <si>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</si>
  <si>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</si>
  <si>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</si>
  <si>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</si>
  <si>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</si>
  <si>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</si>
  <si>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</si>
  <si>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</si>
  <si>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</si>
  <si>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</si>
  <si>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</si>
  <si>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</si>
  <si>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</si>
  <si>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</si>
  <si>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</si>
  <si>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</si>
  <si>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</si>
  <si>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</si>
  <si>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</si>
  <si>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</si>
  <si>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</si>
  <si>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</si>
  <si>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</si>
  <si>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</si>
  <si>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</si>
  <si>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</si>
  <si>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</si>
  <si>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</si>
  <si>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</si>
  <si>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</si>
  <si>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</si>
  <si>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</si>
  <si>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</si>
  <si>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</si>
  <si>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</si>
  <si>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</si>
  <si>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</si>
  <si>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</si>
  <si>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</si>
  <si>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</si>
  <si>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</si>
  <si>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</si>
  <si>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</si>
  <si>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</si>
  <si>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</si>
  <si>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</si>
  <si>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</si>
  <si>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</si>
  <si>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</si>
  <si>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</si>
  <si>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</si>
  <si>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</si>
  <si>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</si>
  <si>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</si>
  <si>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</si>
  <si>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</si>
  <si>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</si>
  <si>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</si>
  <si>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</si>
  <si>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</si>
  <si>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</si>
  <si>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</si>
  <si>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</si>
  <si>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</si>
  <si>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</si>
  <si>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</si>
  <si>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</si>
  <si>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</si>
  <si>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</si>
  <si>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</si>
  <si>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</si>
  <si>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</si>
  <si>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</si>
  <si>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</si>
  <si>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</si>
  <si>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</si>
  <si>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</si>
  <si>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</si>
  <si>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</si>
  <si>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</si>
  <si>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</si>
  <si>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</si>
  <si>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</si>
  <si>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</si>
  <si>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</si>
  <si>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</si>
  <si>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</si>
  <si>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</si>
  <si>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</si>
  <si>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</si>
  <si>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</si>
  <si>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</si>
  <si>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</si>
  <si>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</si>
  <si>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</si>
  <si>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</si>
  <si>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</si>
  <si>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</si>
  <si>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</si>
  <si>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</si>
  <si>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</si>
  <si>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</si>
  <si>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</si>
  <si>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</si>
  <si>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</si>
  <si>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</si>
  <si>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</si>
  <si>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</si>
  <si>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</si>
  <si>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</si>
  <si>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</si>
  <si>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</si>
  <si>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</si>
  <si>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</si>
  <si>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</si>
  <si>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</si>
  <si>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</si>
  <si>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</si>
  <si>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</si>
  <si>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</si>
  <si>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</si>
  <si>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</si>
  <si>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</si>
  <si>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</si>
  <si>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</si>
  <si>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</si>
  <si>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</si>
  <si>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</si>
  <si>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</si>
  <si>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</si>
  <si>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</si>
  <si>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</si>
  <si>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</si>
  <si>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</si>
  <si>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</si>
  <si>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</si>
  <si>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</si>
  <si>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</si>
  <si>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</si>
  <si>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</si>
  <si>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</si>
  <si>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</si>
  <si>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</si>
  <si>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</si>
  <si>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</si>
  <si>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</si>
  <si>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</si>
  <si>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</si>
  <si>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</si>
  <si>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</si>
  <si>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</si>
  <si>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</si>
  <si>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</si>
  <si>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</si>
  <si>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</si>
  <si>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</si>
  <si>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</si>
  <si>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</si>
  <si>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</si>
  <si>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</si>
  <si>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</si>
  <si>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</si>
  <si>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</si>
  <si>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</si>
  <si>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</si>
  <si>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</si>
  <si>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</si>
  <si>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</si>
  <si>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</si>
  <si>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</si>
  <si>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</si>
  <si>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</si>
  <si>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</si>
  <si>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</si>
  <si>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</si>
  <si>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</si>
  <si>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</si>
  <si>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</si>
  <si>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</si>
  <si>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</si>
  <si>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</si>
  <si>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</si>
  <si>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</si>
  <si>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</si>
  <si>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</si>
  <si>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</si>
  <si>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</si>
  <si>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</si>
  <si>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</si>
  <si>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</si>
  <si>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</si>
  <si>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</si>
  <si>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</si>
  <si>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</si>
  <si>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</si>
  <si>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</si>
  <si>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</si>
  <si>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</si>
  <si>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</si>
  <si>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</si>
  <si>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</si>
  <si>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</si>
  <si>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</si>
  <si>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</si>
  <si>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</si>
  <si>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</si>
  <si>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</si>
  <si>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</si>
  <si>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</si>
  <si>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</si>
  <si>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</si>
  <si>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</si>
  <si>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</si>
  <si>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</si>
  <si>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</si>
  <si>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</si>
  <si>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</si>
  <si>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</si>
  <si>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</si>
  <si>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</si>
  <si>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</si>
  <si>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</si>
  <si>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</si>
  <si>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</si>
  <si>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</si>
  <si>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</si>
  <si>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</si>
  <si>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</si>
  <si>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</si>
  <si>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</si>
  <si>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</si>
  <si>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</si>
  <si>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</si>
  <si>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</si>
  <si>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</si>
  <si>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</si>
  <si>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</si>
  <si>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</si>
  <si>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</si>
  <si>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</si>
  <si>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</si>
  <si>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</si>
  <si>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</si>
  <si>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</si>
  <si>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</si>
  <si>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</si>
  <si>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</si>
  <si>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</si>
  <si>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</si>
  <si>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</si>
  <si>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</si>
  <si>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</si>
  <si>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</si>
  <si>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</si>
  <si>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</si>
  <si>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</si>
  <si>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</si>
  <si>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</si>
  <si>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</si>
  <si>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</si>
  <si>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</si>
  <si>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</si>
  <si>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</si>
  <si>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</si>
  <si>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</si>
  <si>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</si>
  <si>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</si>
  <si>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</si>
  <si>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</si>
  <si>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</si>
  <si>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</si>
  <si>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</si>
  <si>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</si>
  <si>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</si>
  <si>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</si>
  <si>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</si>
  <si>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</si>
  <si>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</si>
  <si>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</si>
  <si>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</si>
  <si>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</si>
  <si>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</si>
  <si>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</si>
  <si>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</si>
  <si>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</si>
  <si>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</si>
  <si>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</si>
  <si>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</si>
  <si>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</si>
  <si>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</si>
  <si>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</si>
  <si>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</si>
  <si>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</si>
  <si>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</si>
  <si>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</si>
  <si>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</si>
  <si>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</si>
  <si>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</si>
  <si>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</si>
  <si>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</si>
  <si>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</si>
  <si>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</si>
  <si>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</si>
  <si>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</si>
  <si>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</si>
  <si>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</si>
  <si>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</si>
  <si>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</si>
  <si>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</si>
  <si>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</si>
  <si>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</si>
  <si>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</si>
  <si>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</si>
  <si>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</si>
  <si>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</si>
  <si>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</si>
  <si>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</si>
  <si>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</si>
  <si>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</si>
  <si>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</si>
  <si>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</si>
  <si>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</si>
  <si>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</si>
  <si>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</si>
  <si>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</si>
  <si>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</si>
  <si>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</si>
  <si>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</si>
  <si>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</si>
  <si>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</si>
  <si>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</si>
  <si>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</si>
  <si>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</si>
  <si>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</si>
  <si>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</si>
  <si>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</si>
  <si>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</si>
  <si>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</si>
  <si>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</si>
  <si>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</si>
  <si>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</si>
  <si>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</si>
  <si>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</si>
  <si>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</si>
  <si>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</si>
  <si>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</si>
  <si>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</si>
  <si>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</si>
  <si>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</si>
  <si>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</si>
  <si>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</si>
  <si>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</si>
  <si>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</si>
  <si>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</si>
  <si>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</si>
  <si>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</si>
  <si>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</si>
  <si>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</si>
  <si>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</si>
  <si>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</si>
  <si>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</si>
  <si>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</si>
  <si>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</si>
  <si>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</si>
  <si>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</si>
  <si>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</si>
  <si>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</si>
  <si>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</si>
  <si>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</si>
  <si>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</si>
  <si>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</si>
  <si>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</si>
  <si>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</si>
  <si>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</si>
  <si>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</si>
  <si>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</si>
  <si>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</si>
  <si>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</si>
  <si>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</si>
  <si>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</si>
  <si>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</si>
  <si>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</si>
  <si>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</si>
  <si>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</si>
  <si>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</si>
  <si>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</si>
  <si>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</si>
  <si>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</si>
  <si>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</si>
  <si>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</si>
  <si>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</si>
  <si>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</si>
  <si>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</si>
  <si>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</si>
  <si>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</si>
  <si>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</si>
  <si>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</si>
  <si>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</si>
  <si>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</si>
  <si>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</si>
  <si>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</si>
  <si>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</si>
  <si>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</si>
  <si>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</si>
  <si>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</si>
  <si>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</si>
  <si>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</si>
  <si>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</si>
  <si>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</si>
  <si>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</si>
  <si>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</si>
  <si>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</si>
  <si>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</si>
  <si>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</si>
  <si>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</si>
  <si>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</si>
  <si>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</si>
  <si>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</si>
  <si>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</si>
  <si>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</si>
  <si>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</si>
  <si>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</si>
  <si>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</si>
  <si>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</si>
  <si>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</si>
  <si>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</si>
  <si>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</si>
  <si>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</si>
  <si>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</si>
  <si>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</si>
  <si>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</si>
  <si>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</si>
  <si>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</si>
  <si>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</si>
  <si>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</si>
  <si>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</si>
  <si>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</si>
  <si>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</si>
  <si>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</si>
  <si>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</si>
  <si>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</si>
  <si>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</si>
  <si>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</si>
  <si>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</si>
  <si>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</si>
  <si>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</si>
  <si>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</si>
  <si>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</si>
  <si>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</si>
  <si>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</si>
  <si>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</si>
  <si>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</si>
  <si>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</si>
  <si>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</si>
  <si>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</si>
  <si>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</si>
  <si>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</si>
  <si>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</si>
  <si>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</si>
  <si>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</si>
  <si>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</si>
  <si>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</si>
  <si>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</si>
  <si>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</si>
  <si>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</si>
  <si>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</si>
  <si>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</si>
  <si>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</si>
  <si>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</si>
  <si>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</si>
  <si>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</si>
  <si>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</si>
  <si>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</si>
  <si>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</si>
  <si>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</si>
  <si>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</si>
  <si>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</si>
  <si>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</si>
  <si>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</si>
  <si>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</si>
  <si>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</si>
  <si>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</si>
  <si>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</si>
  <si>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</si>
  <si>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</si>
  <si>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</si>
  <si>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</si>
  <si>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</si>
  <si>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</si>
  <si>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</si>
  <si>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</si>
  <si>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</si>
  <si>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</si>
  <si>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</si>
  <si>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</si>
  <si>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</si>
  <si>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</si>
  <si>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</si>
  <si>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</si>
  <si>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</si>
  <si>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</si>
  <si>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</si>
  <si>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</si>
  <si>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</si>
  <si>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</si>
  <si>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</si>
  <si>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</si>
  <si>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</si>
  <si>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</si>
  <si>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</si>
  <si>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</si>
  <si>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</si>
  <si>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</si>
  <si>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</si>
  <si>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</si>
  <si>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</si>
  <si>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</si>
  <si>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</si>
  <si>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</si>
  <si>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</si>
  <si>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</si>
  <si>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</si>
  <si>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</si>
  <si>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</si>
  <si>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</si>
  <si>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</si>
  <si>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</si>
  <si>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</si>
  <si>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</si>
  <si>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</si>
  <si>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</si>
  <si>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</si>
  <si>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</si>
  <si>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</si>
  <si>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</si>
  <si>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</si>
  <si>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</si>
  <si>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</si>
  <si>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</si>
  <si>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</si>
  <si>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</si>
  <si>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</si>
  <si>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</si>
  <si>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</si>
  <si>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</si>
  <si>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</si>
  <si>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</si>
  <si>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</si>
  <si>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</si>
  <si>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</si>
  <si>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</si>
  <si>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</si>
  <si>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</si>
  <si>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</si>
  <si>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</si>
  <si>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</si>
  <si>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</si>
  <si>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</si>
  <si>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</si>
  <si>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</si>
  <si>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</si>
  <si>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</si>
  <si>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</si>
  <si>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</si>
  <si>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</si>
  <si>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</si>
  <si>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</si>
  <si>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</si>
  <si>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</si>
  <si>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</si>
  <si>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</si>
  <si>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</si>
  <si>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</si>
  <si>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</si>
  <si>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</si>
  <si>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</si>
  <si>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</si>
  <si>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</si>
  <si>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</si>
  <si>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</si>
  <si>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</si>
  <si>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</si>
  <si>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</si>
  <si>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</si>
  <si>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</si>
  <si>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</si>
  <si>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</si>
  <si>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</si>
  <si>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</si>
  <si>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</si>
  <si>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</si>
  <si>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</si>
  <si>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</si>
  <si>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</si>
  <si>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</si>
  <si>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</si>
  <si>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</si>
  <si>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</si>
  <si>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</si>
  <si>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</si>
  <si>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</si>
  <si>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</si>
  <si>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</si>
  <si>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</si>
  <si>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</si>
  <si>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</si>
  <si>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</si>
  <si>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</si>
  <si>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</si>
  <si>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</si>
  <si>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</si>
  <si>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</si>
  <si>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</si>
  <si>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</si>
  <si>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</si>
  <si>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</si>
  <si>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</si>
  <si>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</si>
  <si>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</si>
  <si>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</si>
  <si>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</si>
  <si>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</si>
  <si>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</si>
  <si>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</si>
  <si>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</si>
  <si>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</si>
  <si>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</si>
  <si>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</si>
  <si>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</si>
  <si>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</si>
  <si>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</si>
  <si>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</si>
  <si>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</si>
  <si>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</si>
  <si>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</si>
  <si>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</si>
  <si>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</si>
  <si>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</si>
  <si>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</si>
  <si>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</si>
  <si>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</si>
  <si>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</si>
  <si>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</si>
  <si>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</si>
  <si>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</si>
  <si>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</si>
  <si>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</si>
  <si>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</si>
  <si>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</si>
  <si>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</si>
  <si>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</si>
  <si>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</si>
  <si>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</si>
  <si>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</si>
  <si>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</si>
  <si>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</si>
  <si>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</si>
  <si>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</si>
  <si>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</si>
  <si>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</si>
  <si>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</si>
  <si>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</si>
  <si>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</si>
  <si>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</si>
  <si>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</si>
  <si>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</si>
  <si>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</si>
  <si>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</si>
  <si>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</si>
  <si>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</si>
  <si>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</si>
  <si>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</si>
  <si>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</si>
  <si>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</si>
  <si>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</si>
  <si>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</si>
  <si>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</si>
  <si>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</si>
  <si>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</si>
  <si>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</si>
  <si>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</si>
  <si>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</si>
  <si>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</si>
  <si>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</si>
  <si>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</si>
  <si>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</si>
  <si>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</si>
  <si>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</si>
  <si>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</si>
  <si>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</si>
  <si>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</si>
  <si>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</si>
  <si>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</si>
  <si>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</si>
  <si>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</si>
  <si>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</si>
  <si>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</si>
  <si>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</si>
  <si>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</si>
  <si>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</si>
  <si>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</si>
  <si>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</si>
  <si>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</si>
  <si>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</si>
  <si>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</si>
  <si>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</si>
  <si>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</si>
  <si>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</si>
  <si>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</si>
  <si>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</si>
  <si>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</si>
  <si>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</si>
  <si>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</si>
  <si>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</si>
  <si>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</si>
  <si>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</si>
  <si>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</si>
  <si>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</si>
  <si>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</si>
  <si>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</si>
  <si>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</si>
  <si>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</si>
  <si>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</si>
  <si>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</si>
  <si>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</si>
  <si>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</si>
  <si>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</si>
  <si>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</si>
  <si>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</si>
  <si>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</si>
  <si>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</si>
  <si>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</si>
  <si>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</si>
  <si>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</si>
  <si>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</si>
  <si>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</si>
  <si>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</si>
  <si>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</si>
  <si>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</si>
  <si>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</si>
  <si>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</si>
  <si>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</si>
  <si>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</si>
  <si>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</si>
  <si>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</si>
  <si>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</si>
  <si>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</si>
  <si>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</si>
  <si>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</si>
  <si>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</si>
  <si>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</si>
  <si>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</si>
  <si>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</si>
  <si>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</si>
  <si>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</si>
  <si>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</si>
  <si>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</si>
  <si>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</si>
  <si>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</si>
  <si>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</si>
  <si>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</si>
  <si>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</si>
  <si>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</si>
  <si>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</si>
  <si>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</si>
  <si>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</si>
  <si>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</si>
  <si>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</si>
  <si>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</si>
  <si>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</si>
  <si>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</si>
  <si>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</si>
  <si>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</si>
  <si>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</si>
  <si>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</si>
  <si>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</si>
  <si>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</si>
  <si>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</si>
  <si>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</si>
  <si>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</si>
  <si>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</si>
  <si>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</si>
  <si>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</si>
  <si>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</si>
  <si>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</si>
  <si>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</si>
  <si>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</si>
  <si>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</si>
  <si>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</si>
  <si>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</si>
  <si>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</si>
  <si>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</si>
  <si>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</si>
  <si>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</si>
  <si>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</si>
  <si>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</si>
  <si>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</si>
  <si>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</si>
  <si>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</si>
  <si>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</si>
  <si>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</si>
  <si>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</si>
  <si>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</si>
  <si>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</si>
  <si>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</si>
  <si>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</si>
  <si>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</si>
  <si>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</si>
  <si>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</si>
  <si>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</si>
  <si>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</si>
  <si>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</si>
  <si>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</si>
  <si>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</si>
  <si>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</si>
  <si>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</si>
  <si>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</si>
  <si>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</si>
  <si>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</si>
  <si>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</si>
  <si>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</si>
  <si>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</si>
  <si>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</si>
  <si>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</si>
  <si>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</si>
  <si>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</si>
  <si>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</si>
  <si>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</si>
  <si>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</si>
  <si>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</si>
  <si>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</si>
  <si>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</si>
  <si>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</si>
  <si>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</si>
  <si>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</si>
  <si>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</si>
  <si>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</si>
  <si>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</si>
  <si>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</si>
  <si>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</si>
  <si>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</si>
  <si>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</si>
  <si>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</si>
  <si>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</si>
  <si>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</si>
  <si>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</si>
  <si>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</si>
  <si>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</si>
  <si>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</si>
  <si>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</si>
  <si>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</si>
  <si>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</si>
  <si>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</si>
  <si>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</si>
  <si>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</si>
  <si>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</si>
  <si>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</si>
  <si>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</si>
  <si>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</si>
  <si>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</si>
  <si>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</si>
  <si>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</si>
  <si>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</si>
  <si>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</si>
  <si>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</si>
  <si>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</si>
  <si>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</si>
  <si>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</si>
  <si>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</si>
  <si>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</si>
  <si>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</si>
  <si>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</si>
  <si>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</si>
  <si>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</si>
  <si>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</si>
  <si>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</si>
  <si>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</si>
  <si>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</si>
  <si>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</si>
  <si>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</si>
  <si>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</si>
  <si>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</si>
  <si>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</si>
  <si>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</si>
  <si>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</si>
  <si>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</si>
  <si>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</si>
  <si>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</si>
  <si>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</si>
  <si>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</si>
  <si>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</si>
  <si>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</si>
  <si>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</si>
  <si>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</si>
  <si>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</si>
  <si>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</si>
  <si>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</si>
  <si>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</si>
  <si>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</si>
  <si>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</si>
  <si>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</si>
  <si>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</si>
  <si>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</si>
  <si>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</si>
  <si>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</si>
  <si>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</si>
  <si>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</si>
  <si>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</si>
  <si>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</si>
  <si>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</si>
  <si>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</si>
  <si>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</si>
  <si>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</si>
  <si>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</si>
  <si>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</si>
  <si>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</si>
  <si>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</si>
  <si>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</si>
  <si>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</si>
  <si>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</si>
  <si>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</si>
  <si>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</si>
  <si>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</si>
  <si>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</si>
  <si>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</si>
  <si>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</si>
  <si>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</si>
  <si>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</si>
  <si>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</si>
  <si>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</si>
  <si>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</si>
  <si>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</si>
  <si>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</si>
  <si>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</si>
  <si>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</si>
  <si>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</si>
  <si>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</si>
  <si>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</si>
  <si>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</si>
  <si>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</si>
  <si>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</si>
  <si>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</si>
  <si>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</si>
  <si>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</si>
  <si>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</si>
  <si>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</si>
  <si>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</si>
  <si>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</si>
  <si>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</si>
  <si>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</si>
  <si>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</si>
  <si>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</si>
  <si>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</si>
  <si>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</si>
  <si>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</si>
  <si>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</si>
  <si>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</si>
  <si>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</si>
  <si>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</si>
  <si>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</si>
  <si>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</si>
  <si>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</si>
  <si>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</si>
  <si>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</si>
  <si>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</si>
  <si>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</si>
  <si>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</si>
  <si>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</si>
  <si>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</si>
  <si>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</si>
  <si>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</si>
  <si>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</si>
  <si>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</si>
  <si>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</si>
  <si>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</si>
  <si>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</si>
  <si>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</si>
  <si>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</si>
  <si>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</si>
  <si>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</si>
  <si>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</si>
  <si>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</si>
  <si>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</si>
  <si>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</si>
  <si>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</si>
  <si>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</si>
  <si>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</si>
  <si>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</si>
  <si>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</si>
  <si>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</si>
  <si>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</si>
  <si>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</si>
  <si>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</si>
  <si>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</si>
  <si>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</si>
  <si>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</si>
  <si>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</si>
  <si>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</si>
  <si>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</si>
  <si>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</si>
  <si>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</si>
  <si>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</si>
  <si>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</si>
  <si>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</si>
  <si>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</si>
  <si>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</si>
  <si>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</si>
  <si>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</si>
  <si>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</si>
  <si>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</si>
  <si>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</si>
  <si>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</si>
  <si>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</si>
  <si>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</si>
  <si>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</si>
  <si>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</si>
  <si>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</si>
  <si>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</si>
  <si>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</si>
  <si>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</si>
  <si>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</si>
  <si>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</si>
  <si>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</si>
  <si>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</si>
  <si>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</si>
  <si>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</si>
  <si>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</si>
  <si>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</si>
  <si>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</si>
  <si>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</si>
  <si>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</si>
  <si>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</si>
  <si>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</si>
  <si>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</si>
  <si>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</si>
  <si>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</si>
  <si>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</si>
  <si>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</si>
  <si>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</si>
  <si>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</si>
  <si>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</si>
  <si>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</si>
  <si>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</si>
  <si>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</si>
  <si>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</si>
  <si>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</si>
  <si>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</si>
  <si>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</si>
  <si>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</si>
  <si>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</si>
  <si>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</si>
  <si>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</si>
  <si>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</si>
  <si>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</si>
  <si>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</si>
  <si>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</si>
  <si>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</si>
  <si>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</si>
  <si>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</si>
  <si>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</si>
  <si>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</si>
  <si>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</si>
  <si>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</si>
  <si>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</si>
  <si>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</si>
  <si>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</si>
  <si>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</si>
  <si>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</si>
  <si>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</si>
  <si>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</si>
  <si>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</si>
  <si>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</si>
  <si>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</si>
  <si>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</si>
  <si>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</si>
  <si>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</si>
  <si>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</si>
  <si>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</si>
  <si>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</si>
  <si>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</si>
  <si>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</si>
  <si>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</si>
  <si>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</si>
  <si>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</si>
  <si>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</si>
  <si>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</si>
  <si>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</si>
  <si>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</si>
  <si>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</si>
  <si>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</si>
  <si>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</si>
  <si>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</si>
  <si>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</si>
  <si>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</si>
  <si>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</si>
  <si>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</si>
  <si>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</si>
  <si>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</si>
  <si>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</si>
  <si>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</si>
  <si>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</si>
  <si>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</si>
  <si>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</si>
  <si>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</si>
  <si>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</si>
  <si>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</si>
  <si>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</si>
  <si>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</si>
  <si>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</si>
  <si>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</si>
  <si>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</si>
  <si>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</si>
  <si>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</si>
  <si>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</si>
  <si>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</si>
  <si>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</si>
  <si>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</si>
  <si>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</si>
  <si>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</si>
  <si>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</si>
  <si>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</si>
  <si>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</si>
  <si>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</si>
  <si>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</si>
  <si>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</si>
  <si>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</si>
  <si>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</si>
  <si>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</si>
  <si>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</si>
  <si>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</si>
  <si>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</si>
  <si>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</si>
  <si>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</si>
  <si>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</si>
  <si>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</si>
  <si>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</si>
  <si>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</si>
  <si>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</si>
  <si>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</si>
  <si>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</si>
  <si>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</si>
  <si>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</si>
  <si>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</si>
  <si>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</si>
  <si>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</si>
  <si>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</si>
  <si>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</si>
  <si>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</si>
  <si>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</si>
  <si>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</si>
  <si>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</si>
  <si>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</si>
  <si>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</si>
  <si>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</si>
  <si>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</si>
  <si>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</si>
  <si>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</si>
  <si>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</si>
  <si>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</si>
  <si>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</si>
  <si>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</si>
  <si>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</si>
  <si>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</si>
  <si>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</si>
  <si>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</si>
  <si>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</si>
  <si>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</si>
  <si>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</si>
  <si>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</si>
  <si>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</si>
  <si>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</si>
  <si>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</si>
  <si>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</si>
  <si>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</si>
  <si>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</si>
  <si>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</si>
  <si>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</si>
  <si>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</si>
  <si>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</si>
  <si>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</si>
  <si>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</si>
  <si>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</si>
  <si>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</si>
  <si>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</si>
  <si>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</si>
  <si>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</si>
  <si>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</si>
  <si>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</si>
  <si>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</si>
  <si>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</si>
  <si>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</si>
  <si>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</si>
  <si>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</si>
  <si>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</si>
  <si>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</si>
  <si>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</si>
  <si>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</si>
  <si>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</si>
  <si>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</si>
  <si>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</si>
  <si>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</si>
  <si>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</si>
  <si>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</si>
  <si>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</si>
  <si>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</si>
  <si>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</si>
  <si>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</si>
  <si>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</si>
  <si>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</si>
  <si>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</si>
  <si>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</si>
  <si>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</si>
  <si>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</si>
  <si>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</si>
  <si>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</si>
  <si>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</si>
  <si>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</si>
  <si>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</si>
  <si>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</si>
  <si>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</si>
  <si>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</si>
  <si>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</si>
  <si>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</si>
  <si>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</si>
  <si>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</si>
  <si>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</si>
  <si>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</si>
  <si>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</si>
  <si>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</si>
  <si>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</si>
  <si>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</si>
  <si>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</si>
  <si>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</si>
  <si>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</si>
  <si>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</si>
  <si>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</si>
  <si>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</si>
  <si>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</si>
  <si>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</si>
  <si>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</si>
  <si>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</si>
  <si>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</si>
  <si>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</si>
  <si>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</si>
  <si>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</si>
  <si>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</si>
  <si>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</si>
  <si>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</si>
  <si>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</si>
  <si>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</si>
  <si>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</si>
  <si>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</si>
  <si>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</si>
  <si>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</si>
  <si>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</si>
  <si>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</si>
  <si>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</si>
  <si>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</si>
  <si>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</si>
  <si>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</si>
  <si>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</si>
  <si>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</si>
  <si>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</si>
  <si>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</si>
  <si>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</si>
  <si>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</si>
  <si>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</si>
  <si>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</si>
  <si>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</si>
  <si>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</si>
  <si>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</si>
  <si>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</si>
  <si>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</si>
  <si>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</si>
  <si>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</si>
  <si>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</si>
  <si>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</si>
  <si>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</si>
  <si>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</si>
  <si>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</si>
  <si>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</si>
  <si>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</si>
  <si>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</si>
  <si>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</si>
  <si>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</si>
  <si>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</si>
  <si>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</si>
  <si>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</si>
  <si>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</si>
  <si>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</si>
  <si>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</si>
  <si>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</si>
  <si>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</si>
  <si>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</si>
  <si>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</si>
  <si>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</si>
  <si>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</si>
  <si>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</si>
  <si>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</si>
  <si>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</si>
  <si>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</si>
  <si>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</si>
  <si>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</si>
  <si>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</si>
  <si>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</si>
  <si>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</si>
  <si>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</si>
  <si>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</si>
  <si>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</si>
  <si>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</si>
  <si>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</si>
  <si>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</si>
  <si>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</si>
  <si>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</si>
  <si>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</si>
  <si>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</si>
  <si>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</si>
  <si>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</si>
  <si>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</si>
  <si>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</si>
  <si>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</si>
  <si>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</si>
  <si>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</si>
  <si>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</si>
  <si>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</si>
  <si>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</si>
  <si>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</si>
  <si>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</si>
  <si>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</si>
  <si>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</si>
  <si>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</si>
  <si>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</si>
  <si>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</si>
  <si>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</si>
  <si>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</si>
  <si>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</si>
  <si>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</si>
  <si>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</si>
  <si>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</si>
  <si>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</si>
  <si>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</si>
  <si>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</si>
  <si>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</si>
  <si>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</si>
  <si>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</si>
  <si>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</si>
  <si>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</si>
  <si>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</si>
  <si>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</si>
  <si>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</si>
  <si>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</si>
  <si>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</si>
  <si>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</si>
  <si>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</si>
  <si>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</si>
  <si>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</si>
  <si>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</si>
  <si>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</si>
  <si>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</si>
  <si>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</si>
  <si>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</si>
  <si>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</si>
  <si>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</si>
  <si>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</si>
  <si>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</si>
  <si>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</si>
  <si>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</si>
  <si>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</si>
  <si>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</si>
  <si>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</si>
  <si>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</si>
  <si>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</si>
  <si>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</si>
  <si>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</si>
  <si>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</si>
  <si>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</si>
  <si>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</si>
  <si>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</si>
  <si>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</si>
  <si>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</si>
  <si>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</si>
  <si>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</si>
  <si>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</si>
  <si>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</si>
  <si>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</si>
  <si>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</si>
  <si>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</si>
  <si>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</si>
  <si>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</si>
  <si>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</si>
  <si>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</si>
  <si>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</si>
  <si>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</si>
  <si>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</si>
  <si>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</si>
  <si>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</si>
  <si>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</si>
  <si>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</si>
  <si>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</si>
  <si>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</si>
  <si>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</si>
  <si>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</si>
  <si>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</si>
  <si>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</si>
  <si>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</si>
  <si>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</si>
  <si>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</si>
  <si>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</si>
  <si>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</si>
  <si>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</si>
  <si>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</si>
  <si>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</si>
  <si>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</si>
  <si>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</si>
  <si>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</si>
  <si>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</si>
  <si>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</si>
  <si>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</si>
  <si>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</si>
  <si>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</si>
  <si>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</si>
  <si>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</si>
  <si>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</si>
  <si>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</si>
  <si>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</si>
  <si>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</si>
  <si>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</si>
  <si>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</si>
  <si>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</si>
  <si>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</si>
  <si>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</si>
  <si>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</si>
  <si>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</si>
  <si>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</si>
  <si>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</si>
  <si>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</si>
  <si>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</si>
  <si>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</si>
  <si>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</si>
  <si>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</si>
  <si>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</si>
  <si>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</si>
  <si>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</si>
  <si>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</si>
  <si>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</si>
  <si>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</si>
  <si>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</si>
  <si>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</si>
  <si>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</si>
  <si>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</si>
  <si>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</si>
  <si>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</si>
  <si>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</si>
  <si>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</si>
  <si>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</si>
  <si>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</si>
  <si>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</si>
  <si>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</si>
  <si>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</si>
  <si>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</si>
  <si>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</si>
  <si>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</si>
  <si>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</si>
  <si>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</si>
  <si>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</si>
  <si>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</si>
  <si>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</si>
  <si>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</si>
  <si>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</si>
  <si>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</si>
  <si>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</si>
  <si>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</si>
  <si>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</si>
  <si>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</si>
  <si>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</si>
  <si>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</si>
  <si>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</si>
  <si>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</si>
  <si>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</si>
  <si>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</si>
  <si>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</si>
  <si>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</si>
  <si>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</si>
  <si>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</si>
  <si>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</si>
  <si>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</si>
  <si>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</si>
  <si>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</si>
  <si>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</si>
  <si>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</si>
  <si>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</si>
  <si>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</si>
  <si>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</si>
  <si>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</si>
  <si>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</si>
  <si>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</si>
  <si>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</si>
  <si>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</si>
  <si>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</si>
  <si>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</si>
  <si>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</si>
  <si>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</si>
  <si>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</si>
  <si>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</si>
  <si>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</si>
  <si>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</si>
  <si>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</si>
  <si>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</si>
  <si>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</si>
  <si>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</si>
  <si>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</si>
  <si>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</si>
  <si>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</si>
  <si>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</si>
  <si>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</si>
  <si>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</si>
  <si>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</si>
  <si>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</si>
  <si>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</si>
  <si>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</si>
  <si>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</si>
  <si>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</si>
  <si>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</si>
  <si>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</si>
  <si>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</si>
  <si>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</si>
  <si>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</si>
  <si>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</si>
  <si>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</si>
  <si>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</si>
  <si>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</si>
  <si>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</si>
  <si>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</si>
  <si>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</si>
  <si>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</si>
  <si>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</si>
  <si>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</si>
  <si>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</si>
  <si>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</si>
  <si>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</si>
  <si>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</si>
  <si>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</si>
  <si>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</si>
  <si>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</si>
  <si>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</si>
  <si>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</si>
  <si>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</si>
  <si>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</si>
  <si>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</si>
  <si>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</si>
  <si>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</si>
  <si>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</si>
  <si>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</si>
  <si>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</si>
  <si>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</si>
  <si>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</si>
  <si>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</si>
  <si>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</si>
  <si>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</si>
  <si>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</si>
  <si>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</si>
  <si>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</si>
  <si>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</si>
  <si>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</si>
  <si>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</si>
  <si>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</si>
  <si>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</si>
  <si>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</si>
  <si>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</si>
  <si>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</si>
  <si>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</si>
  <si>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</si>
  <si>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</si>
  <si>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</si>
  <si>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</si>
  <si>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</si>
  <si>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</si>
  <si>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</si>
  <si>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</si>
  <si>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</si>
  <si>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</si>
  <si>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</si>
  <si>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</si>
  <si>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</si>
  <si>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</si>
  <si>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</si>
  <si>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</si>
  <si>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</si>
  <si>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</si>
  <si>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</si>
  <si>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</si>
  <si>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</si>
  <si>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</si>
  <si>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</si>
  <si>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</si>
  <si>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</si>
  <si>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</si>
  <si>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</si>
  <si>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</si>
  <si>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</si>
  <si>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</si>
  <si>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</si>
  <si>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</si>
  <si>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</si>
  <si>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</si>
  <si>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</si>
  <si>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</si>
  <si>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</si>
  <si>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</si>
  <si>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</si>
  <si>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</si>
  <si>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</si>
  <si>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</si>
  <si>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</si>
  <si>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</si>
  <si>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</si>
  <si>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</si>
  <si>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</si>
  <si>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</si>
  <si>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</si>
  <si>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</si>
  <si>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</si>
  <si>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</si>
  <si>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</si>
  <si>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</si>
  <si>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</si>
  <si>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</si>
  <si>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</si>
  <si>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</si>
  <si>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</si>
  <si>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</si>
  <si>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</si>
  <si>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</si>
  <si>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</si>
  <si>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</si>
  <si>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</si>
  <si>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</si>
  <si>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</si>
  <si>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</si>
  <si>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</si>
  <si>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</si>
  <si>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</si>
  <si>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</si>
  <si>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</si>
  <si>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</si>
  <si>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</si>
  <si>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</si>
  <si>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</si>
  <si>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</si>
  <si>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</si>
  <si>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</si>
  <si>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</si>
  <si>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</si>
  <si>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</si>
  <si>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</si>
  <si>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</si>
  <si>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</si>
  <si>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</si>
  <si>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</si>
  <si>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</si>
  <si>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</si>
  <si>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</si>
  <si>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</si>
  <si>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</si>
  <si>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</si>
  <si>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</si>
  <si>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</si>
  <si>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</si>
  <si>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</si>
  <si>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</si>
  <si>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</si>
  <si>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</si>
  <si>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</si>
  <si>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</si>
  <si>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</si>
  <si>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</si>
  <si>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</si>
  <si>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</si>
  <si>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</si>
  <si>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</si>
  <si>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</si>
  <si>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</si>
  <si>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</si>
  <si>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</si>
  <si>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</si>
  <si>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</si>
  <si>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</si>
  <si>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</si>
  <si>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</si>
  <si>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</si>
  <si>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</si>
  <si>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</si>
  <si>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</si>
  <si>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</si>
  <si>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</si>
  <si>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</si>
  <si>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</si>
  <si>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</si>
  <si>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</si>
  <si>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</si>
  <si>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</si>
  <si>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</si>
  <si>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</si>
  <si>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</si>
  <si>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</si>
  <si>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</si>
  <si>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</si>
  <si>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</si>
  <si>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</si>
  <si>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</si>
  <si>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</si>
  <si>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</si>
  <si>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</si>
  <si>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</si>
  <si>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</si>
  <si>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</si>
  <si>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</si>
  <si>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</si>
  <si>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</si>
  <si>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</si>
  <si>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</si>
  <si>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</si>
  <si>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</si>
  <si>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</si>
  <si>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</si>
  <si>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</si>
  <si>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</si>
  <si>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</si>
  <si>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</si>
  <si>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</si>
  <si>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</si>
  <si>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</si>
  <si>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</si>
  <si>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</si>
  <si>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</si>
  <si>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</si>
  <si>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</si>
  <si>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</si>
  <si>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</si>
  <si>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</si>
  <si>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</si>
  <si>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</si>
  <si>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</si>
  <si>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</si>
  <si>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</si>
  <si>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</si>
  <si>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</si>
  <si>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</si>
  <si>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</si>
  <si>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</si>
  <si>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</si>
  <si>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</si>
  <si>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</si>
  <si>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</si>
  <si>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</si>
  <si>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</si>
  <si>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</si>
  <si>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</si>
  <si>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</si>
  <si>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</si>
  <si>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</si>
  <si>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</si>
  <si>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</si>
  <si>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</si>
  <si>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</si>
  <si>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</si>
  <si>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</si>
  <si>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</si>
  <si>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</si>
  <si>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</si>
  <si>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</si>
  <si>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</si>
  <si>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</si>
  <si>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</si>
  <si>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</si>
  <si>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</si>
  <si>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</si>
  <si>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</si>
  <si>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</si>
  <si>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</si>
  <si>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</si>
  <si>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</si>
  <si>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</si>
  <si>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</si>
  <si>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</si>
  <si>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</si>
  <si>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</si>
  <si>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</si>
  <si>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</si>
  <si>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</si>
  <si>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</si>
  <si>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</si>
  <si>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</si>
  <si>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</si>
  <si>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</si>
  <si>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</si>
  <si>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</si>
  <si>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</si>
  <si>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</si>
  <si>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</si>
  <si>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</si>
  <si>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</si>
  <si>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</si>
  <si>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</si>
  <si>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</si>
  <si>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</si>
  <si>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</si>
  <si>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</si>
  <si>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</si>
  <si>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</si>
  <si>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</si>
  <si>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</si>
  <si>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</si>
  <si>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</si>
  <si>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</si>
  <si>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</si>
  <si>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</si>
  <si>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</si>
  <si>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</si>
  <si>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</si>
  <si>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</si>
  <si>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</si>
  <si>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</si>
  <si>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</si>
  <si>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</si>
  <si>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</si>
  <si>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</si>
  <si>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</si>
  <si>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</si>
  <si>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</si>
  <si>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</si>
  <si>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</si>
  <si>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</si>
  <si>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</si>
  <si>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</si>
  <si>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</si>
  <si>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</si>
  <si>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</si>
  <si>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</si>
  <si>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</si>
  <si>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</si>
  <si>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</si>
  <si>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</si>
  <si>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</si>
  <si>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</si>
  <si>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</si>
  <si>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</si>
  <si>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</si>
  <si>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</si>
  <si>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</si>
  <si>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</si>
  <si>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</si>
  <si>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</si>
  <si>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</si>
  <si>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</si>
  <si>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</si>
  <si>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</si>
  <si>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</si>
  <si>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</si>
  <si>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</si>
  <si>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</si>
  <si>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</si>
  <si>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</si>
  <si>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</si>
  <si>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</si>
  <si>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</si>
  <si>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</si>
  <si>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</si>
  <si>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</si>
  <si>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</si>
  <si>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</si>
  <si>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</si>
  <si>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</si>
  <si>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</si>
  <si>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</si>
  <si>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</si>
  <si>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</si>
  <si>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</si>
  <si>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</si>
  <si>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</si>
  <si>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</si>
  <si>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</si>
  <si>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</si>
  <si>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</si>
  <si>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</si>
  <si>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</si>
  <si>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</si>
  <si>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</si>
  <si>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</si>
  <si>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</si>
  <si>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</si>
  <si>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</si>
  <si>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</si>
  <si>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</si>
  <si>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</si>
  <si>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</si>
  <si>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</si>
  <si>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</si>
  <si>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</si>
  <si>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</si>
  <si>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</si>
  <si>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</si>
  <si>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</si>
  <si>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</si>
  <si>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</si>
  <si>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</si>
  <si>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</si>
  <si>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</si>
  <si>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</si>
  <si>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</si>
  <si>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</si>
  <si>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</si>
  <si>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</si>
  <si>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</si>
  <si>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</si>
  <si>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</si>
  <si>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</si>
  <si>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</si>
  <si>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</si>
  <si>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</si>
  <si>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</si>
  <si>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</si>
  <si>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</si>
  <si>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</si>
  <si>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</si>
  <si>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</si>
  <si>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</si>
  <si>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</si>
  <si>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</si>
  <si>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</si>
  <si>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</si>
  <si>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</si>
  <si>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</si>
  <si>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</si>
  <si>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</si>
  <si>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</si>
  <si>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</si>
  <si>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</si>
  <si>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</si>
  <si>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</si>
  <si>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</si>
  <si>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</si>
  <si>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</si>
  <si>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</si>
  <si>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</si>
  <si>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</si>
  <si>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</si>
  <si>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</si>
  <si>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</si>
  <si>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</si>
  <si>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</si>
  <si>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</si>
  <si>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</si>
  <si>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</si>
  <si>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</si>
  <si>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</si>
  <si>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</si>
  <si>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</si>
  <si>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</si>
  <si>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</si>
  <si>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</si>
  <si>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</si>
  <si>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</si>
  <si>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</si>
  <si>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</si>
  <si>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</si>
  <si>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</si>
  <si>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</si>
  <si>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</si>
  <si>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</si>
  <si>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</si>
  <si>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</si>
  <si>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</si>
  <si>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</si>
  <si>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</si>
  <si>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</si>
  <si>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</si>
  <si>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</si>
  <si>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</si>
  <si>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</si>
  <si>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</si>
  <si>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</si>
  <si>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</si>
  <si>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</si>
  <si>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</si>
  <si>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</si>
  <si>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</si>
  <si>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</si>
  <si>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</si>
  <si>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</si>
  <si>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</si>
  <si>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</si>
  <si>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</si>
  <si>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</si>
  <si>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</si>
  <si>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</si>
  <si>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</si>
  <si>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</si>
  <si>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</si>
  <si>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</si>
  <si>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</si>
  <si>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</si>
  <si>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</si>
  <si>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</si>
  <si>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</si>
  <si>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</si>
  <si>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</si>
  <si>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</si>
  <si>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</si>
  <si>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</si>
  <si>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</si>
  <si>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</si>
  <si>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</si>
  <si>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</si>
  <si>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</si>
  <si>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</si>
  <si>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</si>
  <si>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</si>
  <si>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</si>
  <si>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</si>
  <si>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</si>
  <si>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</si>
  <si>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</si>
  <si>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</si>
  <si>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</si>
  <si>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</si>
  <si>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</si>
  <si>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</si>
  <si>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</si>
  <si>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</si>
  <si>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</si>
  <si>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</si>
  <si>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</si>
  <si>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</si>
  <si>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</si>
  <si>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</si>
  <si>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</si>
  <si>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</si>
  <si>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</si>
  <si>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</si>
  <si>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</si>
  <si>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</si>
  <si>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</si>
  <si>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</si>
  <si>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</si>
  <si>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</si>
  <si>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</si>
  <si>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</si>
  <si>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</si>
  <si>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</si>
  <si>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</si>
  <si>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</si>
  <si>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</si>
  <si>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</si>
  <si>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</si>
  <si>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</si>
  <si>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</si>
  <si>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</si>
  <si>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</si>
  <si>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</si>
  <si>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</si>
  <si>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</si>
  <si>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</si>
  <si>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</si>
  <si>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</si>
  <si>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</si>
  <si>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</si>
  <si>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</si>
  <si>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</si>
  <si>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</si>
  <si>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</si>
  <si>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</si>
  <si>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</si>
  <si>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</si>
  <si>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</si>
  <si>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</si>
  <si>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</si>
  <si>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</si>
  <si>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</si>
  <si>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</si>
  <si>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</si>
  <si>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</si>
  <si>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</si>
  <si>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</si>
  <si>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</si>
  <si>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</si>
  <si>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</si>
  <si>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</si>
  <si>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</si>
  <si>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</si>
  <si>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</si>
  <si>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</si>
  <si>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</si>
  <si>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</si>
  <si>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</si>
  <si>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</si>
  <si>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</si>
  <si>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</si>
  <si>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</si>
  <si>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</si>
  <si>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</si>
  <si>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</si>
  <si>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</si>
  <si>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</si>
  <si>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</si>
  <si>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</si>
  <si>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</si>
  <si>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</si>
  <si>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</si>
  <si>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</si>
  <si>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</si>
  <si>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</si>
  <si>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</si>
  <si>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</si>
  <si>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</si>
  <si>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</si>
  <si>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</si>
  <si>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</si>
  <si>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</si>
  <si>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</si>
  <si>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</si>
  <si>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</si>
  <si>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</si>
  <si>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</si>
  <si>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</si>
  <si>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</si>
  <si>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</si>
  <si>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</si>
  <si>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</si>
  <si>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</si>
  <si>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</si>
  <si>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</si>
  <si>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</si>
  <si>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</si>
  <si>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</si>
  <si>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</si>
  <si>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</si>
  <si>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</si>
  <si>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</si>
  <si>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</si>
  <si>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</si>
  <si>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</si>
  <si>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</si>
  <si>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</si>
  <si>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</si>
  <si>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</si>
  <si>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</si>
  <si>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</si>
  <si>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</si>
  <si>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</si>
  <si>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</si>
  <si>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</si>
  <si>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</si>
  <si>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</si>
  <si>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</si>
  <si>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</si>
  <si>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</si>
  <si>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</si>
  <si>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</si>
  <si>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</si>
  <si>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</si>
  <si>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</si>
  <si>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</si>
  <si>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</si>
  <si>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</si>
  <si>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</si>
  <si>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</si>
  <si>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</si>
  <si>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</si>
  <si>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</si>
  <si>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</si>
  <si>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</si>
  <si>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</si>
  <si>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</si>
  <si>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</si>
  <si>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</si>
  <si>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</si>
  <si>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</si>
  <si>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</si>
  <si>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</si>
  <si>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</si>
  <si>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</si>
  <si>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</si>
  <si>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</si>
  <si>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</si>
  <si>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</si>
  <si>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</si>
  <si>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</si>
  <si>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</si>
  <si>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</si>
  <si>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</si>
  <si>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</si>
  <si>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</si>
  <si>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</si>
  <si>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</si>
  <si>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</si>
  <si>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</si>
  <si>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</si>
  <si>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</si>
  <si>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</si>
  <si>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</si>
  <si>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</si>
  <si>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</si>
  <si>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</si>
  <si>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</si>
  <si>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</si>
  <si>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</si>
  <si>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</si>
  <si>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</si>
  <si>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</si>
  <si>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</si>
  <si>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</si>
  <si>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</si>
  <si>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</si>
  <si>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</si>
  <si>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</si>
  <si>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</si>
  <si>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</si>
  <si>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</si>
  <si>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</si>
  <si>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</si>
  <si>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</si>
  <si>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</si>
  <si>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</si>
  <si>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</si>
  <si>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</si>
  <si>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</si>
  <si>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</si>
  <si>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</si>
  <si>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</si>
  <si>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</si>
  <si>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</si>
  <si>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</si>
  <si>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</si>
  <si>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</si>
  <si>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</si>
  <si>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</si>
  <si>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</si>
  <si>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</si>
  <si>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</si>
  <si>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</si>
  <si>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</si>
  <si>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</si>
  <si>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</si>
  <si>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</si>
  <si>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</si>
  <si>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</si>
  <si>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</si>
  <si>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</si>
  <si>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</si>
  <si>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</si>
  <si>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</si>
  <si>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</si>
  <si>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</si>
  <si>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</si>
  <si>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</si>
  <si>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</si>
  <si>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</si>
  <si>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</si>
  <si>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</si>
  <si>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</si>
  <si>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</si>
  <si>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</si>
  <si>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</si>
  <si>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</si>
  <si>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</si>
  <si>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</si>
  <si>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</si>
  <si>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</si>
  <si>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</si>
  <si>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</si>
  <si>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</si>
  <si>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</si>
  <si>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</si>
  <si>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</si>
  <si>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</si>
  <si>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</si>
  <si>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</si>
  <si>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</si>
  <si>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</si>
  <si>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</si>
  <si>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</si>
  <si>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</si>
  <si>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</si>
  <si>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</si>
  <si>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</si>
  <si>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</si>
  <si>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</si>
  <si>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</si>
  <si>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</si>
  <si>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</si>
  <si>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</si>
  <si>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</si>
  <si>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</si>
  <si>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</si>
  <si>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</si>
  <si>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</si>
  <si>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</si>
  <si>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</si>
  <si>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</si>
  <si>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</si>
  <si>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</si>
  <si>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</si>
  <si>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</si>
  <si>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</si>
  <si>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</si>
  <si>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</si>
  <si>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</si>
  <si>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</si>
  <si>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</si>
  <si>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</si>
  <si>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</si>
  <si>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</si>
  <si>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</si>
  <si>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</si>
  <si>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</si>
  <si>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</si>
  <si>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</si>
  <si>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</si>
  <si>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</si>
  <si>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</si>
  <si>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</si>
  <si>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</si>
  <si>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</si>
  <si>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</si>
  <si>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</si>
  <si>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</si>
  <si>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</si>
  <si>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</si>
  <si>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</si>
  <si>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</si>
  <si>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</si>
  <si>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</si>
  <si>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</si>
  <si>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</si>
  <si>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</si>
  <si>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</si>
  <si>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</si>
  <si>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</si>
  <si>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</si>
  <si>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</si>
  <si>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</si>
  <si>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</si>
  <si>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</si>
  <si>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</si>
  <si>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</si>
  <si>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</si>
  <si>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</si>
  <si>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</si>
  <si>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</si>
  <si>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</si>
  <si>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</si>
  <si>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</si>
  <si>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</si>
  <si>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</si>
  <si>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</si>
  <si>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</si>
  <si>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</si>
  <si>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</si>
  <si>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</si>
  <si>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</si>
  <si>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</si>
  <si>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</si>
  <si>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</si>
  <si>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</si>
  <si>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</si>
  <si>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</si>
  <si>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</si>
  <si>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</si>
  <si>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</si>
  <si>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</si>
  <si>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</si>
  <si>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</si>
  <si>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</si>
  <si>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</si>
  <si>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</si>
  <si>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</si>
  <si>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</si>
  <si>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</si>
  <si>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</si>
  <si>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</si>
  <si>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</si>
  <si>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</si>
  <si>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</si>
  <si>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</si>
  <si>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</si>
  <si>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</si>
  <si>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</si>
  <si>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</si>
  <si>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</si>
  <si>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</si>
  <si>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</si>
  <si>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</si>
  <si>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</si>
  <si>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</si>
  <si>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</si>
  <si>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</si>
  <si>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</si>
  <si>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</si>
  <si>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</si>
  <si>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</si>
  <si>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</si>
  <si>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</si>
  <si>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</si>
  <si>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</si>
  <si>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</si>
  <si>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</si>
  <si>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</si>
  <si>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</si>
  <si>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</si>
  <si>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</si>
  <si>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</si>
  <si>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</si>
  <si>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</si>
  <si>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</si>
  <si>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</si>
  <si>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</si>
  <si>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</si>
  <si>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</si>
  <si>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</si>
  <si>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</si>
  <si>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</si>
  <si>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</si>
  <si>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</si>
  <si>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</si>
  <si>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</si>
  <si>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</si>
  <si>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</si>
  <si>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</si>
  <si>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</si>
  <si>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</si>
  <si>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</si>
  <si>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</si>
  <si>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</si>
  <si>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</si>
  <si>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</si>
  <si>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</si>
  <si>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</si>
  <si>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</si>
  <si>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</si>
  <si>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</si>
  <si>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</si>
  <si>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</si>
  <si>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</si>
  <si>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</si>
  <si>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</si>
  <si>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</si>
  <si>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</si>
  <si>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</si>
  <si>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</si>
  <si>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</si>
  <si>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</si>
  <si>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</si>
  <si>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</si>
  <si>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</si>
  <si>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</si>
  <si>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</si>
  <si>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</si>
  <si>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</si>
  <si>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</si>
  <si>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</si>
  <si>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</si>
  <si>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</si>
  <si>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</si>
  <si>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</si>
  <si>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</si>
  <si>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</si>
  <si>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</si>
  <si>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</si>
  <si>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</si>
  <si>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</si>
  <si>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</si>
  <si>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</si>
  <si>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</si>
  <si>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</si>
  <si>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</si>
  <si>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</si>
  <si>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</si>
  <si>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</si>
  <si>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</si>
  <si>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</si>
  <si>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</si>
  <si>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</si>
  <si>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</si>
  <si>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</si>
  <si>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</si>
  <si>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</si>
  <si>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</si>
  <si>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</si>
  <si>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</si>
  <si>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</si>
  <si>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</si>
  <si>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</si>
  <si>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</si>
  <si>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</si>
  <si>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</si>
  <si>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</si>
  <si>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</si>
  <si>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</si>
  <si>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</si>
  <si>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</si>
  <si>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</si>
  <si>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</si>
  <si>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</si>
  <si>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</si>
  <si>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</si>
  <si>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</si>
  <si>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</si>
  <si>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</si>
  <si>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</si>
  <si>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</si>
  <si>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</si>
  <si>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</si>
  <si>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</si>
  <si>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</si>
  <si>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</si>
  <si>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</si>
  <si>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</si>
  <si>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</si>
  <si>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</si>
  <si>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</si>
  <si>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</si>
  <si>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</si>
  <si>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</si>
  <si>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</si>
  <si>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</si>
  <si>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</si>
  <si>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</si>
  <si>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</si>
  <si>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</si>
  <si>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</si>
  <si>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</si>
  <si>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</si>
  <si>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</si>
  <si>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</si>
  <si>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</si>
  <si>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</si>
  <si>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</si>
  <si>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</si>
  <si>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</si>
  <si>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</si>
  <si>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</si>
  <si>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</si>
  <si>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</si>
  <si>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</si>
  <si>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</si>
  <si>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</si>
  <si>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</si>
  <si>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</si>
  <si>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</si>
  <si>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</si>
  <si>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</si>
  <si>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</si>
  <si>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</si>
  <si>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</si>
  <si>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</si>
  <si>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</si>
  <si>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</si>
  <si>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</si>
  <si>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</si>
  <si>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</si>
  <si>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</si>
  <si>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</si>
  <si>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</si>
  <si>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</si>
  <si>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</si>
  <si>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</si>
  <si>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</si>
  <si>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</si>
  <si>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</si>
  <si>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</si>
  <si>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</si>
  <si>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</si>
  <si>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</si>
  <si>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</si>
  <si>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</si>
  <si>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</si>
  <si>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</si>
  <si>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</si>
  <si>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</si>
  <si>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</si>
  <si>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</si>
  <si>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</si>
  <si>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</si>
  <si>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</si>
  <si>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</si>
  <si>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</si>
  <si>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</si>
  <si>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</si>
  <si>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</si>
  <si>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</si>
  <si>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</si>
  <si>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</si>
  <si>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</si>
  <si>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</si>
  <si>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</si>
  <si>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</si>
  <si>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</si>
  <si>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</si>
  <si>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</si>
  <si>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</si>
  <si>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</si>
  <si>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</si>
  <si>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</si>
  <si>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</si>
  <si>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</si>
  <si>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</si>
  <si>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</si>
  <si>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</si>
  <si>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</si>
  <si>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</si>
  <si>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</si>
  <si>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</si>
  <si>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</si>
  <si>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</si>
  <si>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</si>
  <si>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</si>
  <si>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</si>
  <si>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</si>
  <si>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</si>
  <si>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</si>
  <si>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</si>
  <si>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</si>
  <si>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</si>
  <si>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</si>
  <si>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</si>
  <si>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</si>
  <si>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</si>
  <si>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</si>
  <si>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</si>
  <si>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</si>
  <si>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</si>
  <si>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</si>
  <si>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</si>
  <si>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</si>
  <si>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</si>
  <si>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</si>
  <si>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</si>
  <si>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</si>
  <si>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</si>
  <si>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</si>
  <si>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</si>
  <si>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</si>
  <si>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</si>
  <si>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</si>
  <si>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</si>
  <si>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</si>
  <si>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</si>
  <si>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</si>
  <si>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</si>
  <si>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</si>
  <si>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</si>
  <si>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</si>
  <si>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</si>
  <si>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</si>
  <si>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</si>
  <si>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</si>
  <si>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</si>
  <si>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</si>
  <si>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</si>
  <si>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</si>
  <si>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</si>
  <si>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</si>
  <si>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</si>
  <si>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</si>
  <si>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</si>
  <si>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</si>
  <si>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</si>
  <si>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</si>
  <si>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</si>
  <si>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</si>
  <si>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</si>
  <si>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</si>
  <si>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</si>
  <si>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</si>
  <si>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</si>
  <si>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</si>
  <si>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</si>
  <si>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</si>
  <si>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</si>
  <si>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</si>
  <si>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</si>
  <si>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</si>
  <si>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</si>
  <si>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</si>
  <si>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</si>
  <si>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</si>
  <si>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</si>
  <si>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</si>
  <si>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</si>
  <si>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</si>
  <si>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</si>
  <si>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</si>
  <si>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</si>
  <si>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</si>
  <si>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</si>
  <si>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</si>
  <si>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</si>
  <si>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</si>
  <si>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</si>
  <si>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</si>
  <si>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</si>
  <si>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</si>
  <si>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</si>
  <si>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</si>
  <si>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</si>
  <si>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</si>
  <si>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</si>
  <si>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</si>
  <si>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</si>
  <si>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</si>
  <si>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</si>
  <si>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</si>
  <si>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</si>
  <si>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</si>
  <si>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</si>
  <si>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</si>
  <si>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</si>
  <si>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</si>
  <si>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</si>
  <si>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</si>
  <si>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</si>
  <si>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</si>
  <si>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</si>
  <si>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</si>
  <si>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</si>
  <si>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</si>
  <si>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</si>
  <si>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</si>
  <si>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</si>
  <si>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</si>
  <si>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</si>
  <si>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</si>
  <si>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</si>
  <si>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</si>
  <si>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</si>
  <si>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</si>
  <si>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</si>
  <si>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</si>
  <si>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</si>
  <si>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</si>
  <si>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</si>
  <si>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</si>
  <si>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</si>
  <si>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</si>
  <si>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</si>
  <si>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</si>
  <si>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</si>
  <si>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</si>
  <si>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</si>
  <si>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</si>
  <si>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</si>
  <si>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</si>
  <si>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</si>
  <si>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</si>
  <si>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</si>
  <si>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</si>
  <si>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</si>
  <si>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</si>
  <si>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</si>
  <si>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</si>
  <si>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</si>
  <si>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</si>
  <si>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</si>
  <si>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</si>
  <si>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</si>
  <si>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</si>
  <si>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</si>
  <si>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</si>
  <si>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</si>
  <si>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</si>
  <si>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</si>
  <si>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</si>
  <si>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</si>
  <si>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</si>
  <si>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</si>
  <si>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</si>
  <si>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</si>
  <si>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</si>
  <si>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</si>
  <si>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</si>
  <si>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</si>
  <si>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</si>
  <si>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</si>
  <si>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</si>
  <si>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</si>
  <si>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</si>
  <si>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</si>
  <si>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</si>
  <si>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</si>
  <si>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</si>
  <si>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</si>
  <si>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</si>
  <si>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</si>
  <si>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</si>
  <si>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</si>
  <si>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</si>
  <si>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</si>
  <si>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</si>
  <si>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</si>
  <si>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</si>
  <si>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</si>
  <si>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</si>
  <si>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</si>
  <si>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</si>
  <si>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</si>
  <si>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</si>
  <si>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</si>
  <si>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</si>
  <si>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</si>
  <si>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</si>
  <si>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</si>
  <si>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</si>
  <si>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</si>
  <si>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</si>
  <si>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</si>
  <si>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</si>
  <si>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</si>
  <si>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</si>
  <si>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</si>
  <si>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</si>
  <si>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</si>
  <si>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</si>
  <si>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</si>
  <si>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</si>
  <si>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</si>
  <si>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</si>
  <si>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</si>
  <si>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</si>
  <si>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</si>
  <si>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</si>
  <si>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</si>
  <si>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</si>
  <si>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</si>
  <si>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</si>
  <si>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</si>
  <si>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</si>
  <si>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</si>
  <si>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</si>
  <si>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</si>
  <si>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</si>
  <si>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</si>
  <si>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</si>
  <si>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</si>
  <si>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</si>
  <si>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</si>
  <si>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</si>
  <si>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</si>
  <si>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</si>
  <si>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</si>
  <si>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</si>
  <si>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</si>
  <si>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</si>
  <si>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</si>
  <si>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</si>
  <si>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</si>
  <si>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</si>
  <si>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</si>
  <si>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</si>
  <si>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</si>
  <si>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</si>
  <si>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</si>
  <si>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</si>
  <si>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</si>
  <si>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</si>
  <si>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</si>
  <si>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</si>
  <si>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</si>
  <si>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</si>
  <si>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</si>
  <si>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</si>
  <si>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</si>
  <si>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</si>
  <si>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</si>
  <si>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</si>
  <si>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</si>
  <si>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</si>
  <si>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</si>
  <si>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</si>
  <si>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</si>
  <si>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</si>
  <si>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</si>
  <si>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</si>
  <si>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</si>
  <si>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</si>
  <si>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</si>
  <si>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</si>
  <si>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</si>
  <si>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</si>
  <si>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</si>
  <si>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</si>
  <si>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</si>
  <si>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</si>
  <si>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</si>
  <si>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</si>
  <si>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</si>
  <si>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</si>
  <si>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</si>
  <si>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</si>
  <si>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</si>
  <si>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</si>
  <si>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</si>
  <si>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</si>
  <si>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</si>
  <si>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</si>
  <si>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</si>
  <si>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</si>
  <si>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</si>
  <si>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</si>
  <si>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</si>
  <si>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</si>
  <si>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</si>
  <si>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</si>
  <si>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</si>
  <si>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</si>
  <si>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</si>
  <si>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</si>
  <si>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</si>
  <si>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</si>
  <si>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</si>
  <si>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</si>
  <si>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</si>
  <si>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</si>
  <si>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</si>
  <si>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</si>
  <si>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</si>
  <si>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</si>
  <si>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</si>
  <si>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</si>
  <si>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</si>
  <si>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</si>
  <si>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</si>
  <si>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</si>
  <si>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</si>
  <si>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</si>
  <si>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</si>
  <si>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</si>
  <si>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</si>
  <si>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</si>
  <si>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</si>
  <si>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</si>
  <si>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</si>
  <si>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</si>
  <si>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</si>
  <si>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</si>
  <si>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</si>
  <si>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</si>
  <si>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</si>
  <si>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</si>
  <si>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</si>
  <si>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</si>
  <si>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</si>
  <si>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</si>
  <si>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</si>
  <si>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</si>
  <si>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</si>
  <si>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</si>
  <si>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</si>
  <si>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</si>
  <si>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</si>
  <si>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</si>
  <si>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</si>
  <si>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</si>
  <si>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</si>
  <si>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</si>
  <si>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</si>
  <si>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</si>
  <si>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</si>
  <si>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</si>
  <si>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</si>
  <si>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</si>
  <si>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</si>
  <si>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</si>
  <si>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</si>
  <si>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</si>
  <si>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</si>
  <si>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</si>
  <si>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</si>
  <si>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</si>
  <si>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</si>
  <si>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</si>
  <si>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</si>
  <si>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</si>
  <si>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</si>
  <si>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</si>
  <si>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</si>
  <si>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</si>
  <si>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</si>
  <si>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</si>
  <si>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</si>
  <si>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</si>
  <si>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</si>
  <si>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</si>
  <si>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</si>
  <si>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</si>
  <si>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</si>
  <si>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</si>
  <si>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</si>
  <si>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</si>
  <si>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</si>
  <si>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</si>
  <si>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</si>
  <si>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</si>
  <si>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</si>
  <si>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</si>
  <si>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</si>
  <si>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</si>
  <si>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</si>
  <si>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</si>
  <si>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</si>
  <si>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</si>
  <si>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</si>
  <si>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</si>
  <si>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</si>
  <si>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</si>
  <si>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</si>
  <si>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</si>
  <si>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</si>
  <si>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</si>
  <si>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</si>
  <si>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</si>
  <si>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</si>
  <si>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</si>
  <si>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</si>
  <si>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</si>
  <si>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</si>
  <si>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</si>
  <si>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</si>
  <si>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</si>
  <si>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</si>
  <si>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</si>
  <si>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</si>
  <si>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</si>
  <si>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</si>
  <si>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</si>
  <si>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</si>
  <si>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</si>
  <si>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</si>
  <si>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</si>
  <si>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</si>
  <si>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</si>
  <si>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</si>
  <si>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</si>
  <si>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</si>
  <si>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</si>
  <si>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</si>
  <si>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</si>
  <si>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</si>
  <si>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</si>
  <si>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</si>
  <si>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</si>
  <si>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</si>
  <si>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</si>
  <si>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</si>
  <si>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</si>
  <si>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</si>
  <si>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</si>
  <si>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</si>
  <si>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</si>
  <si>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</si>
  <si>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</si>
  <si>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</si>
  <si>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</si>
  <si>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</si>
  <si>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</si>
  <si>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</si>
  <si>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</si>
  <si>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</si>
  <si>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</si>
  <si>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</si>
  <si>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</si>
  <si>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</si>
  <si>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</si>
  <si>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</si>
  <si>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</si>
  <si>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</si>
  <si>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</si>
  <si>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</si>
  <si>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</si>
  <si>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</si>
  <si>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</si>
  <si>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</si>
  <si>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</si>
  <si>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</si>
  <si>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</si>
  <si>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</si>
  <si>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</si>
  <si>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</si>
  <si>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</si>
  <si>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</si>
  <si>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</si>
  <si>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</si>
  <si>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</si>
  <si>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</si>
  <si>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</si>
  <si>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</si>
  <si>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</si>
  <si>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</si>
  <si>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</si>
  <si>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</si>
  <si>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</si>
  <si>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</si>
  <si>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</si>
  <si>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</si>
  <si>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</si>
  <si>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</si>
  <si>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</si>
  <si>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</si>
  <si>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</si>
  <si>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</si>
  <si>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</si>
  <si>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</si>
  <si>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</si>
  <si>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</si>
  <si>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</si>
  <si>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</si>
  <si>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</si>
  <si>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</si>
  <si>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</si>
  <si>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</si>
  <si>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</si>
  <si>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</si>
  <si>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</si>
  <si>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</si>
  <si>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</si>
  <si>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</si>
  <si>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</si>
  <si>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</si>
  <si>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</si>
  <si>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</si>
  <si>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</si>
  <si>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</si>
  <si>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</si>
  <si>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</si>
  <si>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</si>
  <si>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</si>
  <si>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</si>
  <si>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</si>
  <si>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</si>
  <si>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</si>
  <si>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</si>
  <si>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</si>
  <si>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</si>
  <si>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</si>
  <si>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</si>
  <si>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</si>
  <si>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</si>
  <si>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</si>
  <si>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</si>
  <si>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</si>
  <si>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</si>
  <si>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</si>
  <si>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</si>
  <si>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</si>
  <si>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</si>
  <si>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</si>
  <si>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</si>
  <si>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</si>
  <si>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</si>
  <si>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</si>
  <si>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</si>
  <si>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</si>
  <si>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</si>
  <si>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</si>
  <si>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</si>
  <si>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</si>
  <si>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</si>
  <si>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</si>
  <si>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</si>
  <si>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</si>
  <si>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</si>
  <si>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</si>
  <si>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</si>
  <si>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</si>
  <si>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</si>
  <si>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</si>
  <si>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</si>
  <si>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</si>
  <si>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</si>
  <si>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</si>
  <si>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</si>
  <si>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</si>
  <si>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</si>
  <si>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</si>
  <si>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</si>
  <si>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</si>
  <si>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</si>
  <si>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</si>
  <si>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</si>
  <si>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</si>
  <si>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</si>
  <si>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</si>
  <si>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</si>
  <si>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</si>
  <si>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</si>
  <si>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</si>
  <si>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</si>
  <si>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</si>
  <si>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</si>
  <si>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</si>
  <si>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</si>
  <si>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</si>
  <si>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</si>
  <si>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</si>
  <si>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</si>
  <si>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</si>
  <si>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</si>
  <si>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</si>
  <si>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</si>
  <si>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</si>
  <si>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</si>
  <si>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</si>
  <si>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</si>
  <si>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</si>
  <si>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</si>
  <si>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</si>
  <si>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</si>
  <si>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</si>
  <si>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</si>
  <si>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</si>
  <si>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</si>
  <si>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</si>
  <si>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</si>
  <si>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</si>
  <si>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</si>
  <si>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</si>
  <si>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</si>
  <si>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</si>
  <si>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</si>
  <si>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</si>
  <si>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</si>
  <si>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</si>
  <si>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</si>
  <si>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</si>
  <si>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</si>
  <si>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</si>
  <si>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</si>
  <si>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</si>
  <si>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</si>
  <si>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</si>
  <si>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</si>
  <si>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</si>
  <si>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</si>
  <si>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</si>
  <si>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</si>
  <si>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</si>
  <si>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</si>
  <si>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</si>
  <si>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</si>
  <si>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</si>
  <si>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</si>
  <si>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</si>
  <si>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</si>
  <si>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</si>
  <si>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</si>
  <si>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</si>
  <si>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</si>
  <si>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</si>
  <si>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</si>
  <si>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</si>
  <si>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</si>
  <si>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</si>
  <si>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</si>
  <si>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</si>
  <si>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</si>
  <si>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</si>
  <si>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</si>
  <si>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</si>
  <si>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</si>
  <si>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</si>
  <si>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</si>
  <si>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</si>
  <si>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</si>
  <si>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</si>
  <si>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</si>
  <si>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</si>
  <si>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</si>
  <si>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</si>
  <si>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</si>
  <si>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</si>
  <si>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</si>
  <si>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</si>
  <si>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</si>
  <si>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</si>
  <si>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</si>
  <si>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</si>
  <si>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</si>
  <si>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</si>
  <si>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</si>
  <si>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</si>
  <si>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</si>
  <si>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</si>
  <si>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</si>
  <si>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</si>
  <si>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</si>
  <si>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</si>
  <si>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</si>
  <si>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</si>
  <si>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</si>
  <si>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</si>
  <si>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</si>
  <si>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</si>
  <si>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</si>
  <si>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</si>
  <si>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</si>
  <si>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</si>
  <si>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</si>
  <si>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</si>
  <si>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</si>
  <si>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</si>
  <si>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</si>
  <si>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</si>
  <si>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</si>
  <si>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</si>
  <si>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</si>
  <si>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</si>
  <si>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</si>
  <si>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</si>
  <si>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</si>
  <si>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</si>
  <si>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</si>
  <si>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</si>
  <si>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</si>
  <si>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</si>
  <si>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</si>
  <si>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</si>
  <si>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</si>
  <si>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</si>
  <si>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</si>
  <si>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</si>
  <si>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</si>
  <si>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</si>
  <si>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</si>
  <si>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</si>
  <si>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</si>
  <si>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</si>
  <si>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</si>
  <si>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</si>
  <si>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</si>
  <si>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</si>
  <si>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</si>
  <si>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</si>
  <si>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</si>
  <si>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</si>
  <si>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</si>
  <si>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</si>
  <si>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</si>
  <si>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</si>
  <si>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</si>
  <si>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</si>
  <si>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</si>
  <si>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</si>
  <si>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</si>
  <si>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</si>
  <si>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</si>
  <si>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</si>
  <si>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</si>
  <si>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</si>
  <si>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</si>
  <si>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</si>
  <si>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</si>
  <si>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</si>
  <si>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</si>
  <si>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</si>
  <si>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</si>
  <si>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</si>
  <si>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</si>
  <si>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</si>
  <si>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</si>
  <si>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</si>
  <si>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</si>
  <si>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</si>
  <si>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</si>
  <si>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</si>
  <si>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</si>
  <si>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</si>
  <si>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</si>
  <si>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</si>
  <si>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</si>
  <si>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</si>
  <si>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</si>
  <si>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</si>
  <si>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</si>
  <si>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</si>
  <si>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</si>
  <si>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</si>
  <si>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</si>
  <si>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</si>
  <si>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</si>
  <si>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</si>
  <si>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</si>
  <si>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</si>
  <si>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</si>
  <si>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</si>
  <si>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</si>
  <si>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</si>
  <si>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</si>
  <si>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</si>
  <si>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</si>
  <si>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</si>
  <si>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</si>
  <si>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</si>
  <si>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</si>
  <si>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</si>
  <si>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</si>
  <si>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</si>
  <si>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</si>
  <si>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</si>
  <si>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</si>
  <si>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</si>
  <si>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</si>
  <si>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</si>
  <si>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</si>
  <si>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</si>
  <si>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</si>
  <si>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</si>
  <si>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</si>
  <si>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</si>
  <si>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</si>
  <si>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</si>
  <si>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</si>
  <si>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</si>
  <si>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</si>
  <si>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</si>
  <si>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</si>
  <si>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</si>
  <si>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</si>
  <si>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</si>
  <si>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</si>
  <si>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</si>
  <si>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</si>
  <si>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</si>
  <si>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</si>
  <si>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</si>
  <si>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</si>
  <si>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</si>
  <si>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</si>
  <si>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</si>
  <si>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</si>
  <si>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</si>
  <si>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</si>
  <si>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</si>
  <si>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</si>
  <si>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</si>
  <si>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</si>
  <si>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</si>
  <si>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</si>
  <si>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</si>
  <si>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</si>
  <si>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</si>
  <si>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</si>
  <si>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</si>
  <si>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</si>
  <si>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</si>
  <si>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</si>
  <si>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</si>
  <si>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</si>
  <si>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</si>
  <si>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</si>
  <si>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</si>
  <si>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</si>
  <si>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</si>
  <si>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</si>
  <si>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</si>
  <si>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</si>
  <si>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</si>
  <si>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</si>
  <si>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</si>
  <si>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</si>
  <si>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</si>
  <si>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</si>
  <si>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</si>
  <si>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</si>
  <si>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</si>
  <si>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</si>
  <si>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</si>
  <si>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</si>
  <si>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</si>
  <si>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</si>
  <si>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</si>
  <si>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</si>
  <si>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</si>
  <si>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</si>
  <si>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</si>
  <si>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</si>
  <si>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</si>
  <si>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</si>
  <si>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</si>
  <si>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</si>
  <si>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</si>
  <si>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</si>
  <si>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</si>
  <si>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</si>
  <si>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</si>
  <si>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</si>
  <si>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</si>
  <si>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</si>
  <si>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</si>
  <si>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</si>
  <si>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</si>
  <si>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</si>
  <si>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</si>
  <si>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</si>
  <si>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</si>
  <si>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</si>
  <si>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</si>
  <si>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</si>
  <si>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</si>
  <si>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</si>
  <si>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</si>
  <si>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</si>
  <si>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</si>
  <si>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</si>
  <si>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</si>
  <si>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</si>
  <si>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</si>
  <si>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</si>
  <si>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</si>
  <si>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</si>
  <si>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</si>
  <si>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</si>
  <si>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</si>
  <si>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</si>
  <si>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</si>
  <si>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</si>
  <si>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</si>
  <si>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</si>
  <si>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</si>
  <si>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</si>
  <si>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</si>
  <si>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</si>
  <si>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</si>
  <si>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</si>
  <si>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</si>
  <si>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</si>
  <si>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</si>
  <si>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</si>
  <si>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</si>
  <si>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</si>
  <si>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</si>
  <si>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</si>
  <si>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</si>
  <si>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</si>
  <si>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</si>
  <si>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</si>
  <si>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</si>
  <si>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</si>
  <si>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</si>
  <si>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</si>
  <si>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</si>
  <si>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</si>
  <si>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</si>
  <si>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</si>
  <si>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</si>
  <si>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</si>
  <si>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</si>
  <si>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</si>
  <si>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</si>
  <si>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</si>
  <si>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</si>
  <si>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</si>
  <si>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</si>
  <si>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</si>
  <si>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</si>
  <si>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</si>
  <si>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</si>
  <si>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</si>
  <si>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</si>
  <si>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</si>
  <si>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</si>
  <si>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</si>
  <si>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</si>
  <si>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</si>
  <si>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</si>
  <si>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</si>
  <si>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</si>
  <si>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</si>
  <si>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</si>
  <si>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</si>
  <si>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</si>
  <si>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</si>
  <si>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</si>
  <si>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</si>
  <si>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</si>
  <si>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</si>
  <si>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</si>
  <si>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</si>
  <si>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</si>
  <si>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</si>
  <si>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</si>
  <si>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</si>
  <si>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</si>
  <si>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</si>
  <si>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</si>
  <si>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</si>
  <si>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</si>
  <si>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</si>
  <si>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</si>
  <si>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</si>
  <si>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</si>
  <si>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</si>
  <si>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</si>
  <si>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</si>
  <si>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</si>
  <si>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</si>
  <si>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</si>
  <si>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</si>
  <si>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</si>
  <si>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</si>
  <si>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</si>
  <si>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</si>
  <si>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</si>
  <si>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</si>
  <si>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</si>
  <si>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</si>
  <si>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</si>
  <si>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</si>
  <si>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</si>
  <si>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</si>
  <si>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</si>
  <si>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</si>
  <si>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</si>
  <si>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</si>
  <si>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</si>
  <si>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</si>
  <si>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</si>
  <si>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</si>
  <si>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</si>
  <si>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</si>
  <si>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</si>
  <si>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</si>
  <si>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</si>
  <si>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</si>
  <si>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</si>
  <si>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</si>
  <si>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</si>
  <si>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</si>
  <si>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</si>
  <si>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</si>
  <si>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</si>
  <si>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</si>
  <si>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</si>
  <si>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</si>
  <si>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</si>
  <si>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</si>
  <si>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</si>
  <si>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</si>
  <si>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</si>
  <si>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</si>
  <si>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</si>
  <si>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</si>
  <si>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</si>
  <si>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</si>
  <si>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</si>
  <si>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</si>
  <si>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</si>
  <si>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</si>
  <si>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</si>
  <si>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</si>
  <si>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</si>
  <si>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</si>
  <si>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</si>
  <si>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</si>
  <si>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</si>
  <si>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</si>
  <si>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</si>
  <si>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</si>
  <si>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</si>
  <si>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</si>
  <si>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</si>
  <si>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</si>
  <si>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</si>
  <si>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</si>
  <si>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</si>
  <si>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</si>
  <si>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</si>
  <si>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</si>
  <si>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</si>
  <si>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</si>
  <si>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</si>
  <si>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</si>
  <si>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</si>
  <si>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</si>
  <si>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</si>
  <si>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</si>
  <si>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</si>
  <si>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</si>
  <si>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</si>
  <si>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</si>
  <si>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</si>
  <si>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</si>
  <si>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</si>
  <si>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</si>
  <si>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</si>
  <si>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</si>
  <si>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</si>
  <si>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</si>
  <si>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</si>
  <si>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</si>
  <si>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</si>
  <si>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</si>
  <si>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</si>
  <si>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</si>
  <si>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</si>
  <si>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</si>
  <si>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</si>
  <si>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</si>
  <si>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</si>
  <si>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</si>
  <si>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</si>
  <si>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</si>
  <si>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</si>
  <si>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</si>
  <si>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</si>
  <si>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</si>
  <si>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</si>
  <si>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</si>
  <si>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</si>
  <si>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</si>
  <si>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</si>
  <si>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</si>
  <si>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</si>
  <si>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</si>
  <si>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</si>
  <si>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</si>
  <si>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</si>
  <si>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</si>
  <si>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</si>
  <si>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</si>
  <si>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</si>
  <si>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</si>
  <si>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</si>
  <si>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</si>
  <si>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</si>
  <si>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</si>
  <si>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</si>
  <si>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</si>
  <si>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</si>
  <si>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</si>
  <si>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</si>
  <si>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</si>
  <si>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</si>
  <si>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</si>
  <si>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</si>
  <si>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</si>
  <si>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</si>
  <si>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</si>
  <si>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</si>
  <si>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</si>
  <si>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</si>
  <si>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</si>
  <si>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</si>
  <si>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</si>
  <si>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</si>
  <si>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</si>
  <si>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</si>
  <si>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</si>
  <si>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</si>
  <si>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</si>
  <si>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</si>
  <si>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</si>
  <si>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</si>
  <si>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</si>
  <si>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</si>
  <si>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</si>
  <si>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</si>
  <si>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</si>
  <si>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</si>
  <si>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</si>
  <si>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</si>
  <si>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</si>
  <si>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</si>
  <si>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</si>
  <si>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</si>
  <si>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</si>
  <si>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</si>
  <si>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</si>
  <si>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</si>
  <si>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</si>
  <si>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</si>
  <si>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</si>
  <si>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</si>
  <si>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</si>
  <si>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</si>
  <si>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</si>
  <si>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</si>
  <si>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</si>
  <si>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</si>
  <si>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</si>
  <si>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</si>
  <si>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</si>
  <si>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</si>
  <si>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</si>
  <si>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</si>
  <si>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</si>
  <si>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</si>
  <si>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</si>
  <si>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</si>
  <si>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</si>
  <si>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</si>
  <si>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</si>
  <si>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</si>
  <si>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</si>
  <si>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</si>
  <si>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</si>
  <si>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</si>
  <si>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</si>
  <si>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</si>
  <si>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</si>
  <si>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</si>
  <si>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</si>
  <si>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</si>
  <si>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</si>
  <si>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</si>
  <si>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</si>
  <si>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</si>
  <si>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</si>
  <si>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</si>
  <si>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</si>
  <si>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</si>
  <si>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</si>
  <si>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</si>
  <si>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</si>
  <si>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</si>
  <si>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</si>
  <si>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</si>
  <si>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</si>
  <si>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</si>
  <si>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</si>
  <si>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</si>
  <si>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</si>
  <si>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</si>
  <si>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</si>
  <si>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</si>
  <si>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</si>
  <si>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</si>
  <si>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</si>
  <si>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</si>
  <si>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</si>
  <si>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</si>
  <si>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</si>
  <si>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</si>
  <si>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</si>
  <si>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</si>
  <si>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</si>
  <si>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</si>
  <si>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</si>
  <si>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</si>
  <si>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</si>
  <si>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</si>
  <si>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</si>
  <si>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</si>
  <si>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</si>
  <si>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</si>
  <si>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</si>
  <si>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</si>
  <si>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</si>
  <si>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</si>
  <si>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</si>
  <si>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</si>
  <si>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</si>
  <si>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</si>
  <si>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</si>
  <si>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</si>
  <si>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</si>
  <si>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</si>
  <si>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</si>
  <si>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</si>
  <si>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</si>
  <si>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</si>
  <si>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</si>
  <si>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</si>
  <si>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</si>
  <si>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</si>
  <si>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</si>
  <si>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</si>
  <si>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</si>
  <si>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</si>
  <si>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</si>
  <si>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</si>
  <si>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</si>
  <si>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</si>
  <si>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</si>
  <si>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</si>
  <si>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</si>
  <si>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</si>
  <si>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</si>
  <si>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</si>
  <si>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</si>
  <si>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</si>
  <si>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</si>
  <si>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</si>
  <si>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</si>
  <si>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</si>
  <si>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</si>
  <si>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</si>
  <si>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</si>
  <si>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</si>
  <si>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</si>
  <si>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</si>
  <si>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</si>
  <si>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</si>
  <si>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</si>
  <si>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</si>
  <si>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</si>
  <si>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</si>
  <si>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</si>
  <si>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</si>
  <si>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</si>
  <si>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</si>
  <si>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</si>
  <si>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</si>
  <si>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</si>
  <si>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</si>
  <si>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</si>
  <si>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</si>
  <si>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</si>
  <si>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</si>
  <si>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</si>
  <si>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</si>
  <si>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</si>
  <si>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</si>
  <si>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</si>
  <si>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</si>
  <si>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</si>
  <si>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</si>
  <si>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</si>
  <si>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</si>
  <si>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</si>
  <si>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</si>
  <si>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</si>
  <si>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</si>
  <si>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</si>
  <si>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</si>
  <si>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</si>
  <si>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</si>
  <si>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</si>
  <si>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</si>
  <si>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</si>
  <si>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</si>
  <si>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</si>
  <si>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</si>
  <si>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</si>
  <si>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</si>
  <si>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</si>
  <si>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</si>
  <si>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</si>
  <si>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</si>
  <si>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</si>
  <si>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</si>
  <si>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</si>
  <si>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</si>
  <si>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</si>
  <si>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</si>
  <si>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</si>
  <si>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</si>
  <si>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</si>
  <si>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</si>
  <si>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</si>
  <si>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</si>
  <si>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</si>
  <si>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</si>
  <si>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</si>
  <si>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</si>
  <si>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</si>
  <si>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</si>
  <si>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</si>
  <si>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</si>
  <si>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</si>
  <si>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</si>
  <si>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</si>
  <si>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</si>
  <si>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</si>
  <si>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</si>
  <si>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</si>
  <si>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</si>
  <si>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</si>
  <si>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</si>
  <si>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</si>
  <si>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</si>
  <si>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</si>
  <si>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</si>
  <si>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</si>
  <si>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</si>
  <si>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</si>
  <si>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</si>
  <si>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</si>
  <si>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</si>
  <si>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</si>
  <si>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</si>
  <si>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</si>
  <si>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</si>
  <si>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</si>
  <si>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</si>
  <si>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</si>
  <si>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</si>
  <si>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</si>
  <si>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</si>
  <si>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</si>
  <si>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</si>
  <si>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</si>
  <si>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</si>
  <si>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</si>
  <si>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</si>
  <si>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</si>
  <si>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</si>
  <si>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</si>
  <si>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</si>
  <si>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</si>
  <si>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</si>
  <si>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</si>
  <si>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</si>
  <si>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</si>
  <si>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</si>
  <si>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</si>
  <si>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</si>
  <si>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</si>
  <si>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</si>
  <si>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</si>
  <si>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</si>
  <si>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</si>
  <si>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</si>
  <si>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</si>
  <si>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</si>
  <si>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</si>
  <si>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</si>
  <si>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</si>
  <si>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</si>
  <si>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</si>
  <si>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</si>
  <si>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</si>
  <si>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</si>
  <si>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</si>
  <si>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</si>
  <si>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</si>
  <si>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</si>
  <si>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</si>
  <si>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</si>
  <si>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</si>
  <si>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</si>
  <si>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</si>
  <si>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</si>
  <si>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</si>
  <si>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</si>
  <si>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</si>
  <si>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</si>
  <si>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</si>
  <si>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</si>
  <si>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</si>
  <si>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</si>
  <si>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</si>
  <si>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</si>
  <si>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</si>
  <si>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</si>
  <si>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</si>
  <si>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</si>
  <si>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</si>
  <si>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</si>
  <si>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</si>
  <si>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</si>
  <si>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</si>
  <si>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</si>
  <si>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</si>
  <si>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</si>
  <si>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</si>
  <si>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</si>
  <si>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</si>
  <si>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</si>
  <si>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</si>
  <si>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</si>
  <si>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</si>
  <si>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</si>
  <si>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</si>
  <si>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</si>
  <si>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</si>
  <si>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</si>
  <si>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</si>
  <si>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</si>
  <si>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</si>
  <si>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</si>
  <si>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</si>
  <si>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</si>
  <si>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</si>
  <si>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</si>
  <si>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</si>
  <si>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</si>
  <si>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</si>
  <si>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</si>
  <si>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</si>
  <si>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</si>
  <si>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</si>
  <si>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</si>
  <si>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</si>
  <si>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</si>
  <si>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</si>
  <si>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</si>
  <si>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</si>
  <si>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</si>
  <si>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</si>
  <si>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</si>
  <si>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</si>
  <si>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</si>
  <si>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</si>
  <si>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</si>
  <si>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</si>
  <si>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</si>
  <si>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</si>
  <si>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</si>
  <si>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</si>
  <si>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</si>
  <si>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</si>
  <si>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</si>
  <si>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</si>
  <si>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</si>
  <si>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</si>
  <si>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</si>
  <si>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</si>
  <si>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</si>
  <si>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</si>
  <si>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</si>
  <si>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</si>
  <si>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</si>
  <si>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</si>
  <si>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</si>
  <si>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</si>
  <si>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</si>
  <si>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</si>
  <si>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</si>
  <si>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</si>
  <si>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</si>
  <si>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</si>
  <si>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</si>
  <si>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</si>
  <si>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</si>
  <si>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</si>
  <si>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</si>
  <si>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</si>
  <si>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</si>
  <si>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</si>
  <si>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</si>
  <si>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</si>
  <si>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</si>
  <si>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</si>
  <si>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</si>
  <si>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</si>
  <si>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</si>
  <si>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</si>
  <si>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</si>
  <si>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</si>
  <si>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</si>
  <si>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</si>
  <si>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</si>
  <si>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</si>
  <si>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</si>
  <si>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</si>
  <si>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</si>
  <si>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</si>
  <si>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</si>
  <si>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</si>
  <si>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</si>
  <si>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</si>
  <si>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</si>
  <si>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</si>
  <si>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</si>
  <si>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</si>
  <si>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</si>
  <si>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</si>
  <si>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</si>
  <si>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</si>
  <si>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</si>
  <si>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</si>
  <si>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</si>
  <si>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</si>
  <si>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</si>
  <si>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</si>
  <si>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</si>
  <si>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</si>
  <si>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</si>
  <si>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</si>
  <si>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</si>
  <si>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</si>
  <si>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</si>
  <si>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</si>
  <si>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</si>
  <si>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</si>
  <si>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</si>
  <si>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</si>
  <si>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</si>
  <si>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</si>
  <si>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</si>
  <si>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</si>
  <si>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</si>
  <si>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</si>
  <si>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</si>
  <si>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</si>
  <si>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</si>
  <si>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</si>
  <si>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</si>
  <si>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</si>
  <si>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</si>
  <si>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</si>
  <si>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</si>
  <si>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</si>
  <si>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</si>
  <si>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</si>
  <si>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</si>
  <si>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</si>
  <si>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</si>
  <si>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</si>
  <si>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</si>
  <si>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</si>
  <si>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</si>
  <si>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</si>
  <si>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</si>
  <si>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</si>
  <si>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</si>
  <si>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</si>
  <si>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</si>
  <si>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</si>
  <si>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</si>
  <si>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</si>
  <si>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</si>
  <si>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</si>
  <si>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</si>
  <si>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</si>
  <si>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</si>
  <si>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</si>
  <si>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</si>
  <si>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</si>
  <si>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</si>
  <si>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</si>
  <si>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</si>
  <si>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</si>
  <si>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</si>
  <si>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</si>
  <si>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</si>
  <si>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</si>
  <si>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</si>
  <si>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</si>
  <si>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</si>
  <si>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</si>
  <si>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</si>
  <si>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</si>
  <si>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</si>
  <si>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</si>
  <si>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</si>
  <si>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</si>
  <si>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</si>
  <si>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</si>
  <si>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</si>
  <si>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</si>
  <si>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</si>
  <si>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</si>
  <si>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</si>
  <si>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</si>
  <si>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</si>
  <si>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</si>
  <si>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</si>
  <si>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</si>
  <si>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</si>
  <si>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</si>
  <si>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</si>
  <si>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</si>
  <si>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</si>
  <si>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</si>
  <si>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</si>
  <si>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</si>
  <si>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</si>
  <si>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</si>
  <si>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</si>
  <si>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</si>
  <si>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</si>
  <si>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</si>
  <si>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</si>
  <si>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</si>
  <si>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</si>
  <si>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</si>
  <si>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</si>
  <si>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</si>
  <si>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</si>
  <si>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</si>
  <si>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</si>
  <si>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</si>
  <si>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</si>
  <si>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</si>
  <si>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</si>
  <si>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</si>
  <si>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</si>
  <si>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</si>
  <si>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</si>
  <si>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</si>
  <si>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</si>
  <si>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</si>
  <si>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</si>
  <si>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</si>
  <si>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</si>
  <si>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</si>
  <si>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</si>
  <si>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</si>
  <si>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</si>
  <si>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</si>
  <si>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</si>
  <si>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</si>
  <si>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</si>
  <si>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</si>
  <si>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</si>
  <si>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</si>
  <si>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</si>
  <si>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</si>
  <si>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</si>
  <si>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</si>
  <si>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</si>
  <si>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</si>
  <si>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</si>
  <si>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</si>
  <si>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</si>
  <si>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</si>
  <si>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</si>
  <si>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</si>
  <si>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</si>
  <si>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</si>
  <si>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</si>
  <si>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</si>
  <si>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</si>
  <si>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</si>
  <si>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</si>
  <si>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</si>
  <si>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</si>
  <si>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</si>
  <si>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</si>
  <si>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</si>
  <si>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</si>
  <si>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</si>
  <si>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</si>
  <si>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</si>
  <si>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</si>
  <si>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</si>
  <si>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</si>
  <si>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</si>
  <si>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</si>
  <si>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</si>
  <si>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</si>
  <si>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</si>
  <si>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</si>
  <si>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</si>
  <si>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</si>
  <si>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</si>
  <si>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</si>
  <si>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</si>
  <si>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</si>
  <si>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</si>
  <si>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</si>
  <si>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</si>
  <si>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</si>
  <si>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</si>
  <si>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</si>
  <si>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</si>
  <si>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</si>
  <si>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</si>
  <si>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</si>
  <si>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</si>
  <si>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</si>
  <si>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</si>
  <si>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</si>
  <si>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</si>
  <si>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</si>
  <si>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</si>
  <si>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</si>
  <si>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</si>
  <si>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</si>
  <si>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</si>
  <si>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</si>
  <si>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</si>
  <si>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</si>
  <si>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</si>
  <si>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</si>
  <si>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</si>
  <si>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</si>
  <si>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</si>
  <si>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</si>
  <si>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</si>
  <si>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</si>
  <si>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</si>
  <si>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</si>
  <si>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</si>
  <si>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</si>
  <si>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</si>
  <si>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</si>
  <si>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</si>
  <si>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</si>
  <si>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</si>
  <si>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</si>
  <si>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</si>
  <si>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</si>
  <si>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</si>
  <si>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</si>
  <si>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</si>
  <si>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</si>
  <si>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</si>
  <si>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</si>
  <si>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</si>
  <si>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</si>
  <si>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</si>
  <si>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</si>
  <si>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</si>
  <si>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</si>
  <si>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</si>
  <si>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</si>
  <si>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</si>
  <si>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</si>
  <si>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</si>
  <si>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</si>
  <si>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</si>
  <si>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</si>
  <si>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</si>
  <si>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</si>
  <si>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</si>
  <si>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</si>
  <si>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</si>
  <si>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</si>
  <si>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</si>
  <si>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</si>
  <si>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</si>
  <si>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</si>
  <si>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</si>
  <si>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</si>
  <si>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</si>
  <si>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</si>
  <si>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</si>
  <si>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</si>
  <si>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</si>
  <si>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</si>
  <si>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</si>
  <si>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</si>
  <si>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</si>
  <si>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</si>
  <si>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</si>
  <si>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</si>
  <si>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</si>
  <si>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</si>
  <si>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</si>
  <si>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</si>
  <si>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</si>
  <si>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</si>
  <si>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</si>
  <si>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</si>
  <si>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</si>
  <si>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</si>
  <si>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</si>
  <si>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</si>
  <si>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</si>
  <si>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</si>
  <si>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</si>
  <si>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</si>
  <si>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</si>
  <si>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</si>
  <si>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</si>
  <si>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</si>
  <si>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</si>
  <si>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</si>
  <si>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</si>
  <si>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</si>
  <si>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</si>
  <si>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</si>
  <si>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</si>
  <si>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</si>
  <si>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</si>
  <si>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</si>
  <si>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</si>
  <si>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</si>
  <si>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</si>
  <si>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</si>
  <si>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</si>
  <si>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</si>
  <si>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</si>
  <si>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</si>
  <si>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</si>
  <si>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</si>
  <si>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</si>
  <si>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</si>
  <si>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</si>
  <si>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</si>
  <si>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</si>
  <si>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</si>
  <si>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</si>
  <si>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</si>
  <si>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</si>
  <si>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</si>
  <si>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</si>
  <si>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</si>
  <si>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</si>
  <si>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</si>
  <si>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</si>
  <si>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</si>
  <si>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</si>
  <si>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</si>
  <si>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</si>
  <si>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</si>
  <si>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</si>
  <si>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</si>
  <si>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</si>
  <si>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</si>
  <si>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</si>
  <si>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</si>
  <si>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</si>
  <si>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</si>
  <si>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</si>
  <si>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</si>
  <si>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</si>
  <si>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</si>
  <si>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</si>
  <si>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</si>
  <si>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</si>
  <si>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</si>
  <si>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</si>
  <si>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</si>
  <si>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</si>
  <si>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</si>
  <si>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</si>
  <si>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</si>
  <si>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</si>
  <si>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</si>
  <si>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</si>
  <si>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</si>
  <si>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</si>
  <si>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</si>
  <si>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</si>
  <si>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</si>
  <si>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</si>
  <si>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</si>
  <si>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</si>
  <si>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</si>
  <si>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</si>
  <si>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</si>
  <si>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</si>
  <si>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</si>
  <si>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</si>
  <si>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</si>
  <si>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</si>
  <si>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</si>
  <si>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</si>
  <si>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</si>
  <si>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</si>
  <si>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</si>
  <si>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</si>
  <si>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</si>
  <si>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</si>
  <si>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</si>
  <si>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</si>
  <si>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</si>
  <si>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</si>
  <si>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</si>
  <si>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</si>
  <si>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</si>
  <si>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</si>
  <si>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</si>
  <si>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</si>
  <si>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</si>
  <si>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</si>
  <si>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</si>
  <si>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</si>
  <si>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</si>
  <si>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</si>
  <si>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</si>
  <si>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</si>
  <si>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</si>
  <si>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</si>
  <si>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</si>
  <si>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</si>
  <si>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</si>
  <si>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</si>
  <si>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</si>
  <si>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</si>
  <si>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</si>
  <si>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</si>
  <si>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</si>
  <si>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</si>
  <si>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</si>
  <si>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</si>
  <si>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</si>
  <si>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</si>
  <si>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</si>
  <si>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</si>
  <si>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</si>
  <si>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</si>
  <si>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</si>
  <si>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</si>
  <si>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</si>
  <si>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</si>
  <si>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</si>
  <si>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</si>
  <si>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</si>
  <si>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</si>
  <si>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</si>
  <si>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</si>
  <si>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</si>
  <si>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</si>
  <si>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</si>
  <si>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</si>
  <si>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</si>
  <si>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</si>
  <si>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</si>
  <si>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</si>
  <si>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</si>
  <si>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</si>
  <si>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</si>
  <si>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</si>
  <si>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</si>
  <si>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</si>
  <si>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</si>
  <si>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</si>
  <si>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</si>
  <si>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</si>
  <si>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</si>
  <si>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</si>
  <si>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</si>
  <si>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</si>
  <si>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</si>
  <si>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</si>
  <si>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</si>
  <si>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</si>
  <si>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</si>
  <si>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</si>
  <si>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</si>
  <si>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</si>
  <si>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</si>
  <si>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</si>
  <si>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</si>
  <si>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</si>
  <si>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</si>
  <si>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</si>
  <si>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</si>
  <si>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</si>
  <si>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</si>
  <si>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</si>
  <si>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</si>
  <si>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</si>
  <si>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</si>
  <si>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</si>
  <si>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</si>
  <si>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</si>
  <si>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</si>
  <si>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</si>
  <si>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</si>
  <si>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</si>
  <si>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</si>
  <si>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</si>
  <si>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</si>
  <si>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</si>
  <si>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</si>
  <si>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</si>
  <si>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</si>
  <si>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</si>
  <si>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</si>
  <si>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</si>
  <si>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</si>
  <si>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</si>
  <si>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</si>
  <si>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</si>
  <si>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</si>
  <si>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</si>
  <si>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</si>
  <si>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</si>
  <si>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</si>
  <si>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</si>
  <si>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</si>
  <si>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</si>
  <si>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</si>
  <si>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</si>
  <si>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</si>
  <si>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</si>
  <si>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</si>
  <si>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</si>
  <si>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</si>
  <si>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</si>
  <si>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</si>
  <si>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</si>
  <si>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</si>
  <si>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</si>
  <si>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</si>
  <si>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</si>
  <si>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</si>
  <si>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</si>
  <si>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</si>
  <si>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</si>
  <si>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</si>
  <si>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</si>
  <si>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</si>
  <si>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</si>
  <si>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</si>
  <si>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</si>
  <si>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</si>
  <si>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</si>
  <si>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</si>
  <si>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</si>
  <si>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</si>
  <si>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</si>
  <si>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</si>
  <si>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</si>
  <si>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</si>
  <si>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</si>
  <si>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</si>
  <si>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</si>
  <si>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</si>
  <si>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</si>
  <si>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</si>
  <si>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</si>
  <si>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</si>
  <si>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</si>
  <si>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</si>
  <si>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</si>
  <si>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</si>
  <si>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</si>
  <si>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</si>
  <si>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</si>
  <si>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</si>
  <si>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</si>
  <si>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</si>
  <si>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</si>
  <si>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</si>
  <si>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</si>
  <si>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</si>
  <si>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</si>
  <si>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</si>
  <si>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</si>
  <si>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</si>
  <si>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</si>
  <si>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</si>
  <si>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</si>
  <si>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</si>
  <si>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</si>
  <si>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</si>
  <si>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</si>
  <si>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</si>
  <si>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</si>
  <si>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</si>
  <si>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</si>
  <si>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</si>
  <si>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</si>
  <si>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</si>
  <si>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</si>
  <si>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</si>
  <si>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</si>
  <si>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</si>
  <si>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</si>
  <si>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</si>
  <si>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</si>
  <si>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</si>
  <si>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</si>
  <si>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</si>
  <si>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</si>
  <si>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</si>
  <si>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</si>
  <si>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</si>
  <si>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</si>
  <si>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</si>
  <si>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</si>
  <si>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</si>
  <si>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</si>
  <si>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</si>
  <si>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</si>
  <si>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</si>
  <si>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</si>
  <si>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</si>
  <si>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</si>
  <si>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</si>
  <si>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</si>
  <si>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</si>
  <si>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</si>
  <si>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</si>
  <si>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</si>
  <si>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</si>
  <si>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</si>
  <si>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</si>
  <si>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</si>
  <si>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</si>
  <si>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</si>
  <si>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</si>
  <si>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</si>
  <si>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</si>
  <si>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</si>
  <si>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</si>
  <si>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</si>
  <si>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</si>
  <si>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</si>
  <si>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</si>
  <si>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</si>
  <si>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</si>
  <si>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</si>
  <si>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</si>
  <si>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</si>
  <si>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</si>
  <si>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</si>
  <si>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</si>
  <si>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</si>
  <si>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</si>
  <si>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</si>
  <si>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</si>
  <si>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</si>
  <si>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</si>
  <si>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</si>
  <si>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</si>
  <si>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</si>
  <si>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</si>
  <si>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</si>
  <si>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</si>
  <si>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</si>
  <si>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</si>
  <si>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</si>
  <si>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</si>
  <si>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</si>
  <si>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</si>
  <si>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</si>
  <si>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</si>
  <si>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</si>
  <si>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</si>
  <si>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</si>
  <si>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</si>
  <si>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</si>
  <si>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</si>
  <si>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</si>
  <si>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</si>
  <si>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</si>
  <si>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</si>
  <si>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</si>
  <si>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</si>
  <si>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</si>
  <si>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</si>
  <si>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</si>
  <si>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</si>
  <si>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</si>
  <si>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</si>
  <si>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</si>
  <si>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</si>
  <si>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</si>
  <si>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</si>
  <si>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</si>
  <si>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</si>
  <si>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</si>
  <si>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</si>
  <si>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</si>
  <si>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</si>
  <si>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</si>
  <si>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</si>
  <si>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</si>
  <si>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</si>
  <si>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</si>
  <si>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</si>
  <si>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</si>
  <si>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</si>
  <si>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</si>
  <si>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</si>
  <si>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</si>
  <si>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</si>
  <si>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</si>
  <si>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</si>
  <si>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</si>
  <si>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</si>
  <si>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</si>
  <si>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</si>
  <si>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</si>
  <si>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</si>
  <si>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</si>
  <si>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</si>
  <si>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</si>
  <si>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</si>
  <si>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</si>
  <si>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</si>
  <si>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</si>
  <si>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</si>
  <si>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</si>
  <si>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</si>
  <si>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</si>
  <si>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</si>
  <si>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</si>
  <si>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</si>
  <si>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</si>
  <si>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</si>
  <si>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</si>
  <si>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</si>
  <si>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</si>
  <si>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</si>
  <si>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</si>
  <si>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</si>
  <si>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</si>
  <si>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</si>
  <si>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</si>
  <si>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</si>
  <si>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</si>
  <si>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</si>
  <si>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</si>
  <si>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</si>
  <si>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</si>
  <si>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</si>
  <si>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</si>
  <si>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</si>
  <si>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</si>
  <si>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</si>
  <si>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</si>
  <si>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</si>
  <si>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</si>
  <si>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</si>
  <si>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</si>
  <si>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</si>
  <si>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</si>
  <si>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</si>
  <si>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</si>
  <si>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</si>
  <si>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</si>
  <si>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</si>
  <si>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</si>
  <si>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</si>
  <si>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</si>
  <si>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</si>
  <si>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</si>
  <si>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</si>
  <si>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</si>
  <si>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</si>
  <si>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</si>
  <si>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</si>
  <si>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</si>
  <si>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</si>
  <si>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</si>
  <si>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</si>
  <si>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</si>
  <si>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</si>
  <si>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</si>
  <si>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</si>
  <si>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</si>
  <si>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</si>
  <si>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</si>
  <si>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</si>
  <si>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</si>
  <si>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</si>
  <si>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</si>
  <si>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</si>
  <si>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</si>
  <si>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</si>
  <si>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</si>
  <si>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</si>
  <si>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</si>
  <si>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</si>
  <si>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</si>
  <si>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</si>
  <si>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</si>
  <si>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</si>
  <si>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</si>
  <si>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</si>
  <si>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</si>
  <si>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</si>
  <si>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</si>
  <si>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</si>
  <si>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</si>
  <si>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</si>
  <si>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</si>
  <si>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</si>
  <si>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</si>
  <si>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</si>
  <si>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</si>
  <si>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</si>
  <si>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</si>
  <si>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</si>
  <si>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</si>
  <si>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</si>
  <si>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</si>
  <si>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</si>
  <si>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</si>
  <si>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</si>
  <si>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</si>
  <si>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</si>
  <si>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</si>
  <si>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</si>
  <si>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</si>
  <si>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</si>
  <si>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</si>
  <si>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</si>
  <si>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</si>
  <si>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</si>
  <si>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</si>
  <si>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</si>
  <si>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</si>
  <si>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</si>
  <si>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</si>
  <si>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</si>
  <si>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</si>
  <si>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</si>
  <si>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</si>
  <si>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</si>
  <si>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</si>
  <si>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</si>
  <si>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</si>
  <si>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</si>
  <si>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</si>
  <si>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</si>
  <si>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</si>
  <si>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</si>
  <si>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</si>
  <si>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</si>
  <si>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</si>
  <si>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</si>
  <si>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</si>
  <si>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</si>
  <si>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</si>
  <si>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</si>
  <si>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</si>
  <si>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</si>
  <si>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</si>
  <si>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</si>
  <si>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</si>
  <si>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</si>
  <si>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</si>
  <si>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</si>
  <si>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</si>
  <si>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</si>
  <si>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</si>
  <si>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</si>
  <si>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</si>
  <si>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</si>
  <si>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</si>
  <si>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</si>
  <si>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</si>
  <si>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</si>
  <si>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</si>
  <si>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</si>
  <si>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</si>
  <si>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</si>
  <si>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</si>
  <si>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</si>
  <si>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</si>
  <si>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</si>
  <si>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</si>
  <si>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</si>
  <si>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</si>
  <si>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</si>
  <si>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</si>
  <si>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</si>
  <si>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</si>
  <si>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</si>
  <si>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</si>
  <si>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</si>
  <si>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</si>
  <si>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</si>
  <si>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</si>
  <si>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</si>
  <si>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</si>
  <si>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</si>
  <si>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</si>
  <si>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</si>
  <si>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</si>
  <si>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</si>
  <si>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</si>
  <si>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</si>
  <si>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</si>
  <si>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</si>
  <si>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</si>
  <si>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</si>
  <si>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</si>
  <si>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</si>
  <si>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</si>
  <si>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</si>
  <si>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</si>
  <si>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</si>
  <si>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</si>
  <si>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</si>
  <si>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</si>
  <si>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</si>
  <si>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</si>
  <si>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</si>
  <si>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</si>
  <si>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</si>
  <si>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</si>
  <si>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</si>
  <si>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</si>
  <si>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</si>
  <si>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</si>
  <si>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</si>
  <si>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</si>
  <si>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</si>
  <si>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</si>
  <si>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</si>
  <si>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</si>
  <si>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</si>
  <si>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</si>
  <si>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</si>
  <si>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</si>
  <si>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</si>
  <si>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</si>
  <si>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</si>
  <si>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</si>
  <si>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</si>
  <si>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</si>
  <si>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</si>
  <si>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</si>
  <si>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</si>
  <si>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</si>
  <si>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</si>
  <si>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</si>
  <si>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</si>
  <si>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</si>
  <si>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</si>
  <si>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</si>
  <si>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</si>
  <si>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</si>
  <si>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</si>
  <si>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</si>
  <si>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</si>
  <si>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</si>
  <si>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</si>
  <si>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</si>
  <si>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</si>
  <si>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</si>
  <si>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</si>
  <si>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</si>
  <si>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</si>
  <si>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</si>
  <si>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</si>
  <si>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</si>
  <si>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</si>
  <si>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</si>
  <si>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</si>
  <si>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</si>
  <si>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</si>
  <si>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</si>
  <si>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</si>
  <si>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</si>
  <si>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</si>
  <si>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</si>
  <si>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</si>
  <si>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</si>
  <si>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</si>
  <si>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</si>
  <si>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</si>
  <si>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</si>
  <si>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</si>
  <si>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</si>
  <si>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</si>
  <si>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</si>
  <si>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</si>
  <si>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</si>
  <si>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</si>
  <si>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</si>
  <si>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</si>
  <si>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</si>
  <si>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</si>
  <si>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</si>
  <si>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</si>
  <si>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</si>
  <si>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</si>
  <si>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</si>
  <si>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</si>
  <si>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</si>
  <si>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</si>
  <si>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</si>
  <si>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</si>
  <si>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</si>
  <si>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</si>
  <si>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</si>
  <si>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</si>
  <si>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</si>
  <si>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</si>
  <si>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</si>
  <si>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</si>
  <si>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</si>
  <si>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</si>
  <si>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</si>
  <si>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</si>
  <si>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</si>
  <si>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</si>
  <si>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</si>
  <si>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</si>
  <si>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</si>
  <si>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</si>
  <si>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</si>
  <si>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</si>
  <si>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</si>
  <si>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</si>
  <si>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</si>
  <si>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</si>
  <si>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</si>
  <si>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</si>
  <si>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</si>
  <si>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</si>
  <si>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</si>
  <si>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</si>
  <si>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</si>
  <si>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</si>
  <si>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</si>
  <si>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</si>
  <si>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</si>
  <si>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</si>
  <si>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</si>
  <si>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</si>
  <si>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</si>
  <si>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</si>
  <si>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</si>
  <si>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</si>
  <si>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</si>
  <si>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</si>
  <si>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</si>
  <si>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</si>
  <si>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</si>
  <si>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</si>
  <si>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</si>
  <si>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</si>
  <si>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</si>
  <si>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</si>
  <si>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</si>
  <si>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</si>
  <si>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</si>
  <si>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</si>
  <si>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</si>
  <si>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</si>
  <si>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</si>
  <si>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</si>
  <si>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</si>
  <si>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</si>
  <si>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</si>
  <si>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</si>
  <si>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</si>
  <si>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</si>
  <si>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</si>
  <si>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</si>
  <si>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</si>
  <si>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</si>
  <si>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</si>
  <si>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</si>
  <si>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</si>
  <si>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</si>
  <si>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</si>
  <si>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</si>
  <si>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</si>
  <si>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</si>
  <si>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</si>
  <si>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</si>
  <si>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</si>
  <si>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</si>
  <si>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</si>
  <si>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</si>
  <si>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</si>
  <si>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</si>
  <si>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</si>
  <si>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</si>
  <si>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</si>
  <si>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</si>
  <si>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</si>
  <si>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</si>
  <si>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</si>
  <si>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</si>
  <si>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</si>
  <si>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</si>
  <si>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</si>
  <si>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</si>
  <si>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</si>
  <si>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</si>
  <si>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</si>
  <si>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</si>
  <si>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</si>
  <si>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</si>
  <si>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</si>
  <si>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</si>
  <si>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</si>
  <si>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</si>
  <si>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</si>
  <si>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</si>
  <si>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</si>
  <si>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</si>
  <si>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</si>
  <si>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</si>
  <si>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</si>
  <si>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</si>
  <si>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</si>
  <si>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</si>
  <si>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</si>
  <si>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</si>
  <si>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</si>
  <si>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</si>
  <si>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</si>
  <si>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</si>
  <si>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</si>
  <si>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</si>
  <si>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</si>
  <si>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</si>
  <si>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</si>
  <si>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</si>
  <si>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</si>
  <si>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</si>
  <si>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</si>
  <si>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</si>
  <si>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</si>
  <si>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</si>
  <si>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</si>
  <si>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</si>
  <si>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</si>
  <si>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</si>
  <si>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</si>
  <si>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</si>
  <si>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</si>
  <si>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</si>
  <si>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</si>
  <si>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</si>
  <si>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</si>
  <si>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</si>
  <si>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</si>
  <si>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</si>
  <si>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</si>
  <si>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</si>
  <si>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</si>
  <si>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</si>
  <si>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</si>
  <si>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</si>
  <si>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</si>
  <si>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</si>
  <si>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</si>
  <si>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</si>
  <si>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</si>
  <si>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</si>
  <si>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</si>
  <si>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</si>
  <si>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</si>
  <si>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</si>
  <si>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</si>
  <si>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</si>
  <si>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</si>
  <si>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</si>
  <si>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</si>
  <si>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</si>
  <si>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</si>
  <si>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</si>
  <si>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</si>
  <si>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</si>
  <si>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</si>
  <si>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</si>
  <si>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</si>
  <si>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</si>
  <si>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</si>
  <si>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</si>
  <si>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</si>
  <si>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</si>
  <si>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</si>
  <si>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</si>
  <si>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</si>
  <si>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</si>
  <si>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</si>
  <si>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</si>
  <si>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</si>
  <si>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</si>
  <si>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</si>
  <si>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</si>
  <si>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</si>
  <si>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</si>
  <si>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</si>
  <si>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</si>
  <si>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</si>
  <si>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</si>
  <si>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</si>
  <si>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</si>
  <si>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</si>
  <si>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</si>
  <si>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</si>
  <si>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</si>
  <si>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</si>
  <si>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</si>
  <si>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</si>
  <si>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</si>
  <si>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</si>
  <si>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</si>
  <si>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</si>
  <si>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</si>
  <si>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</si>
  <si>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</si>
  <si>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</si>
  <si>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</si>
  <si>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</si>
  <si>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</si>
  <si>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</si>
  <si>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</si>
  <si>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</si>
  <si>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</si>
  <si>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</si>
  <si>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</si>
  <si>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</si>
  <si>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</si>
  <si>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</si>
  <si>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</si>
  <si>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</si>
  <si>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</si>
  <si>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</si>
  <si>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</si>
  <si>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</si>
  <si>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</si>
  <si>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</si>
  <si>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</si>
  <si>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</si>
  <si>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</si>
  <si>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</si>
  <si>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</si>
  <si>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</si>
  <si>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</si>
  <si>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</si>
  <si>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</si>
  <si>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</si>
  <si>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</si>
  <si>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</si>
  <si>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</si>
  <si>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</si>
  <si>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</si>
  <si>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</si>
  <si>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</si>
  <si>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</si>
  <si>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</si>
  <si>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</si>
  <si>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</si>
  <si>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</si>
  <si>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</si>
  <si>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</si>
  <si>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</si>
  <si>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</si>
  <si>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</si>
  <si>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</si>
  <si>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</si>
  <si>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</si>
  <si>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</si>
  <si>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</si>
  <si>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</si>
  <si>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</si>
  <si>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</si>
  <si>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</si>
  <si>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</si>
  <si>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</si>
  <si>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</si>
  <si>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</si>
  <si>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</si>
  <si>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</si>
  <si>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</si>
  <si>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</si>
  <si>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</si>
  <si>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</si>
  <si>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</si>
  <si>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</si>
  <si>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</si>
  <si>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</si>
  <si>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</si>
  <si>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</si>
  <si>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</si>
  <si>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</si>
  <si>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</si>
  <si>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</si>
  <si>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</si>
  <si>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</si>
  <si>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</si>
  <si>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</si>
  <si>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</si>
  <si>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</si>
  <si>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</si>
  <si>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</si>
  <si>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</si>
  <si>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</si>
  <si>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</si>
  <si>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</si>
  <si>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</si>
  <si>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</si>
  <si>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</si>
  <si>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</si>
  <si>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</si>
  <si>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</si>
  <si>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</si>
  <si>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</si>
  <si>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</si>
  <si>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</si>
  <si>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</si>
  <si>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</si>
  <si>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</si>
  <si>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</si>
  <si>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</si>
  <si>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</si>
  <si>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</si>
  <si>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</si>
  <si>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</si>
  <si>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</si>
  <si>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</si>
  <si>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</si>
  <si>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</si>
  <si>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</si>
  <si>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</si>
  <si>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</si>
  <si>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</si>
  <si>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</si>
  <si>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</si>
  <si>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</si>
  <si>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</si>
  <si>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</si>
  <si>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</si>
  <si>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</si>
  <si>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</si>
  <si>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</si>
  <si>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</si>
  <si>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</si>
  <si>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</si>
  <si>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</si>
  <si>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</si>
  <si>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</si>
  <si>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</si>
  <si>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</si>
  <si>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</si>
  <si>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</si>
  <si>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</si>
  <si>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</si>
  <si>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</si>
  <si>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</si>
  <si>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</si>
  <si>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</si>
  <si>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</si>
  <si>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</si>
  <si>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</si>
  <si>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</si>
  <si>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</si>
  <si>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</si>
  <si>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</si>
  <si>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</si>
  <si>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</si>
  <si>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</si>
  <si>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</si>
  <si>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</si>
  <si>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</si>
  <si>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</si>
  <si>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</si>
  <si>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</si>
  <si>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</si>
  <si>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</si>
  <si>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</si>
  <si>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</si>
  <si>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</si>
  <si>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</si>
  <si>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</si>
  <si>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</si>
  <si>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</si>
  <si>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</si>
  <si>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</si>
  <si>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</si>
  <si>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</si>
  <si>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</si>
  <si>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</si>
  <si>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</si>
  <si>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</si>
  <si>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</si>
  <si>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</si>
  <si>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</si>
  <si>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</si>
  <si>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</si>
  <si>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</si>
  <si>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</si>
  <si>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</si>
  <si>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</si>
  <si>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</si>
  <si>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</si>
  <si>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</si>
  <si>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</si>
  <si>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</si>
  <si>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</si>
  <si>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</si>
  <si>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</si>
  <si>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</si>
  <si>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</si>
  <si>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</si>
  <si>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</si>
  <si>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</si>
  <si>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</si>
  <si>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</si>
  <si>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</si>
  <si>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</si>
  <si>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</si>
  <si>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</si>
  <si>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</si>
  <si>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</si>
  <si>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</si>
  <si>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</si>
  <si>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</si>
  <si>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</si>
  <si>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</si>
  <si>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</si>
  <si>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</si>
  <si>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</si>
  <si>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</si>
  <si>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</si>
  <si>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</si>
  <si>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</si>
  <si>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</si>
  <si>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</si>
  <si>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</si>
  <si>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</si>
  <si>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</si>
  <si>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</si>
  <si>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</si>
  <si>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</si>
  <si>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</si>
  <si>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</si>
  <si>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</si>
  <si>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</si>
  <si>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</si>
  <si>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</si>
  <si>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</si>
  <si>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</si>
  <si>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</si>
  <si>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</si>
  <si>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</si>
  <si>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</si>
  <si>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</si>
  <si>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</si>
  <si>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</si>
  <si>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</si>
  <si>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</si>
  <si>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</si>
  <si>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</si>
  <si>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</si>
  <si>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</si>
  <si>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</si>
  <si>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</si>
  <si>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</si>
  <si>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</si>
  <si>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</si>
  <si>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</si>
  <si>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</si>
  <si>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</si>
  <si>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</si>
  <si>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</si>
  <si>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</si>
  <si>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</si>
  <si>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</si>
  <si>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</si>
  <si>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</si>
  <si>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</si>
  <si>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</si>
  <si>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</si>
  <si>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</si>
  <si>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</si>
  <si>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</si>
  <si>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</si>
  <si>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</si>
  <si>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</si>
  <si>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</si>
  <si>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</si>
  <si>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</si>
  <si>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</si>
  <si>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</si>
  <si>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</si>
  <si>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</si>
  <si>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</si>
  <si>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</si>
  <si>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</si>
  <si>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</si>
  <si>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</si>
  <si>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</si>
  <si>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</si>
  <si>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</si>
  <si>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</si>
  <si>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</si>
  <si>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</si>
  <si>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</si>
  <si>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</si>
  <si>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</si>
  <si>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</si>
  <si>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</si>
  <si>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</si>
  <si>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</si>
  <si>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</si>
  <si>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</si>
  <si>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</si>
  <si>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</si>
  <si>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</si>
  <si>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</si>
  <si>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</si>
  <si>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</si>
  <si>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</si>
  <si>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</si>
  <si>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</si>
  <si>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</si>
  <si>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</si>
  <si>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</si>
  <si>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</si>
  <si>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</si>
  <si>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</si>
  <si>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</si>
  <si>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</si>
  <si>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</si>
  <si>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</si>
  <si>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</si>
  <si>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</si>
  <si>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</si>
  <si>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</si>
  <si>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</si>
  <si>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</si>
  <si>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</si>
  <si>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</si>
  <si>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</si>
  <si>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</si>
  <si>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</si>
  <si>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</si>
  <si>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</si>
  <si>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</si>
  <si>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</si>
  <si>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</si>
  <si>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</si>
  <si>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</si>
  <si>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</si>
  <si>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</si>
  <si>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</si>
  <si>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</si>
  <si>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</si>
  <si>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</si>
  <si>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</si>
  <si>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</si>
  <si>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</si>
  <si>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</si>
  <si>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</si>
  <si>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</si>
  <si>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</si>
  <si>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</si>
  <si>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</si>
  <si>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</si>
  <si>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</si>
  <si>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</si>
  <si>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</si>
  <si>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</si>
  <si>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</si>
  <si>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</si>
  <si>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</si>
  <si>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</si>
  <si>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</si>
  <si>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</si>
  <si>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</si>
  <si>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</si>
  <si>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</si>
  <si>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</si>
  <si>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</si>
  <si>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</si>
  <si>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</si>
  <si>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</si>
  <si>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</si>
  <si>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</si>
  <si>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</si>
  <si>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</si>
  <si>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</si>
  <si>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</si>
  <si>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</si>
  <si>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</si>
  <si>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</si>
  <si>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</si>
  <si>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</si>
  <si>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</si>
  <si>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</si>
  <si>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</si>
  <si>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</si>
  <si>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</si>
  <si>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</si>
  <si>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</si>
  <si>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</si>
  <si>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</si>
  <si>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</si>
  <si>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</si>
  <si>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</si>
  <si>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</si>
  <si>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</si>
  <si>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</si>
  <si>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</si>
  <si>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</si>
  <si>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</si>
  <si>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</si>
  <si>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</si>
  <si>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</si>
  <si>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</si>
  <si>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</si>
  <si>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</si>
  <si>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</si>
  <si>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</si>
  <si>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</si>
  <si>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</si>
  <si>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</si>
  <si>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</si>
  <si>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</si>
  <si>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</si>
  <si>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</si>
  <si>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</si>
  <si>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</si>
  <si>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</si>
  <si>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</si>
  <si>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</si>
  <si>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</si>
  <si>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</si>
  <si>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</si>
  <si>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</si>
  <si>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</si>
  <si>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</si>
  <si>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</si>
  <si>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</si>
  <si>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</si>
  <si>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</si>
  <si>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</si>
  <si>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</si>
  <si>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</si>
  <si>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</si>
  <si>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</si>
  <si>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</si>
  <si>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</si>
  <si>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</si>
  <si>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</si>
  <si>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</si>
  <si>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</si>
  <si>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</si>
  <si>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</si>
  <si>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</si>
  <si>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</si>
  <si>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</si>
  <si>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</si>
  <si>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</si>
  <si>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</si>
  <si>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</si>
  <si>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</si>
  <si>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</si>
  <si>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</si>
  <si>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</si>
  <si>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</si>
  <si>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</si>
  <si>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</si>
  <si>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</si>
  <si>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</si>
  <si>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</si>
  <si>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</si>
  <si>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</si>
  <si>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</si>
  <si>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</si>
  <si>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</si>
  <si>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</si>
  <si>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</si>
  <si>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</si>
  <si>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</si>
  <si>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</si>
  <si>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</si>
  <si>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</si>
  <si>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</si>
  <si>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</si>
  <si>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</si>
  <si>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</si>
  <si>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</si>
  <si>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</si>
  <si>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</si>
  <si>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</si>
  <si>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</si>
  <si>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</si>
  <si>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</si>
  <si>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</si>
  <si>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</si>
  <si>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</si>
  <si>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</si>
  <si>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</si>
  <si>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</si>
  <si>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</si>
  <si>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</si>
  <si>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</si>
  <si>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</si>
  <si>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</si>
  <si>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</si>
  <si>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</si>
  <si>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</si>
  <si>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</si>
  <si>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</si>
  <si>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</si>
  <si>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</si>
  <si>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</si>
  <si>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</si>
  <si>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</si>
  <si>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</si>
  <si>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</si>
  <si>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</si>
  <si>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</si>
  <si>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</si>
  <si>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</si>
  <si>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</si>
  <si>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</si>
  <si>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</si>
  <si>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</si>
  <si>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</si>
  <si>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</si>
  <si>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</si>
  <si>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</si>
  <si>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</si>
  <si>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</si>
  <si>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</si>
  <si>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</si>
  <si>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</si>
  <si>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</si>
  <si>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</si>
  <si>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</si>
  <si>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</si>
  <si>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</si>
  <si>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</si>
  <si>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</si>
  <si>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</si>
  <si>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</si>
  <si>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</si>
  <si>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</si>
  <si>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</si>
  <si>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</si>
  <si>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</si>
  <si>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</si>
  <si>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</si>
  <si>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</si>
  <si>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</si>
  <si>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</si>
  <si>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</si>
  <si>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</si>
  <si>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</si>
  <si>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</si>
  <si>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</si>
  <si>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</si>
  <si>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</si>
  <si>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</si>
  <si>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</si>
  <si>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</si>
  <si>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</si>
  <si>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</si>
  <si>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</si>
  <si>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</si>
  <si>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</si>
  <si>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</si>
  <si>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</si>
  <si>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</si>
  <si>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</si>
  <si>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</si>
  <si>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</si>
  <si>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</si>
  <si>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</si>
  <si>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</si>
  <si>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</si>
  <si>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</si>
  <si>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</si>
  <si>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</si>
  <si>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</si>
  <si>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</si>
  <si>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</si>
  <si>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</si>
  <si>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</si>
  <si>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</si>
  <si>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</si>
  <si>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</si>
  <si>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</si>
  <si>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</si>
  <si>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</si>
  <si>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</si>
  <si>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</si>
  <si>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</si>
  <si>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</si>
  <si>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</si>
  <si>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</si>
  <si>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</si>
  <si>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</si>
  <si>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</si>
  <si>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</si>
  <si>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</si>
  <si>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</si>
  <si>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</si>
  <si>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</si>
  <si>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</si>
  <si>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</si>
  <si>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</si>
  <si>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</si>
  <si>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</si>
  <si>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</si>
  <si>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</si>
  <si>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</si>
  <si>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</si>
  <si>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</si>
  <si>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</si>
  <si>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</si>
  <si>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</si>
  <si>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</si>
  <si>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</si>
  <si>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</si>
  <si>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</si>
  <si>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</si>
  <si>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</si>
  <si>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</si>
  <si>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</si>
  <si>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</si>
  <si>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</si>
  <si>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</si>
  <si>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</si>
  <si>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</si>
  <si>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</si>
  <si>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</si>
  <si>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</si>
  <si>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</si>
  <si>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</si>
  <si>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</si>
  <si>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</si>
  <si>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</si>
  <si>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</si>
  <si>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</si>
  <si>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</si>
  <si>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</si>
  <si>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</si>
  <si>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</si>
  <si>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</si>
  <si>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</si>
  <si>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</si>
  <si>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</si>
  <si>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</si>
  <si>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</si>
  <si>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</si>
  <si>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</si>
  <si>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</si>
  <si>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</si>
  <si>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</si>
  <si>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</si>
  <si>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</si>
  <si>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</si>
  <si>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</si>
  <si>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</si>
  <si>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</si>
  <si>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</si>
  <si>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</si>
  <si>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</si>
  <si>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</si>
  <si>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</si>
  <si>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</si>
  <si>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</si>
  <si>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</si>
  <si>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</si>
  <si>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</si>
  <si>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</si>
  <si>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</si>
  <si>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</si>
  <si>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</si>
  <si>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</si>
  <si>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</si>
  <si>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</si>
  <si>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</si>
  <si>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</si>
  <si>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</si>
  <si>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</si>
  <si>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</si>
  <si>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</si>
  <si>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</si>
  <si>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</si>
  <si>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</si>
  <si>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</si>
  <si>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</si>
  <si>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</si>
  <si>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</si>
  <si>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</si>
  <si>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</si>
  <si>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</si>
  <si>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</si>
  <si>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</si>
  <si>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</si>
  <si>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</si>
  <si>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</si>
  <si>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</si>
  <si>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</si>
  <si>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</si>
  <si>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</si>
  <si>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</si>
  <si>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</si>
  <si>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</si>
  <si>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</si>
  <si>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</si>
  <si>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</si>
  <si>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</si>
  <si>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</si>
  <si>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</si>
  <si>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</si>
  <si>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</si>
  <si>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</si>
  <si>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</si>
  <si>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</si>
  <si>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</si>
  <si>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</si>
  <si>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</si>
  <si>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</si>
  <si>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</si>
  <si>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</si>
  <si>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</si>
  <si>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</si>
  <si>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</si>
  <si>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</si>
  <si>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</si>
  <si>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</si>
  <si>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</si>
  <si>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</si>
  <si>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</si>
  <si>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</si>
  <si>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</si>
  <si>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</si>
  <si>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</si>
  <si>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</si>
  <si>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</si>
  <si>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</si>
  <si>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</si>
  <si>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</si>
  <si>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</si>
  <si>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</si>
  <si>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</si>
  <si>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</si>
  <si>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</si>
  <si>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</si>
  <si>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</si>
  <si>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</si>
  <si>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</si>
  <si>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</si>
  <si>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</si>
  <si>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</si>
  <si>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</si>
  <si>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</si>
  <si>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</si>
  <si>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</si>
  <si>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</si>
  <si>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</si>
  <si>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</si>
  <si>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</si>
  <si>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</si>
  <si>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</si>
  <si>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</si>
  <si>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</si>
  <si>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</si>
  <si>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</si>
  <si>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</si>
  <si>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</si>
  <si>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</si>
  <si>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</si>
  <si>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</si>
  <si>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</si>
  <si>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</si>
  <si>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</si>
  <si>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</si>
  <si>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</si>
  <si>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</si>
  <si>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</si>
  <si>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</si>
  <si>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</si>
  <si>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</si>
  <si>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</si>
  <si>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</si>
  <si>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</si>
  <si>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</si>
  <si>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</si>
  <si>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</si>
  <si>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</si>
  <si>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</si>
  <si>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</si>
  <si>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</si>
  <si>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</si>
  <si>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</si>
  <si>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</si>
  <si>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</si>
  <si>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</si>
  <si>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</si>
  <si>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</si>
  <si>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</si>
  <si>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</si>
  <si>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</si>
  <si>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</si>
  <si>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</si>
  <si>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</si>
  <si>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</si>
  <si>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</si>
  <si>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</si>
  <si>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</si>
  <si>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</si>
  <si>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</si>
  <si>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</si>
  <si>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</si>
  <si>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</si>
  <si>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</si>
  <si>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</si>
  <si>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</si>
  <si>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</si>
  <si>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</si>
  <si>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</si>
  <si>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</si>
  <si>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</si>
  <si>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</si>
  <si>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</si>
  <si>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</si>
  <si>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</si>
  <si>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</si>
  <si>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</si>
  <si>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</si>
  <si>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</si>
  <si>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</si>
  <si>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</si>
  <si>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</si>
  <si>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</si>
  <si>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</si>
  <si>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</si>
  <si>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</si>
  <si>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</si>
  <si>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</si>
  <si>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</si>
  <si>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</si>
  <si>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</si>
  <si>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</si>
  <si>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</si>
  <si>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</si>
  <si>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</si>
  <si>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</si>
  <si>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</si>
  <si>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</si>
  <si>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</si>
  <si>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</si>
  <si>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</si>
  <si>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</si>
  <si>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</si>
  <si>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</si>
  <si>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</si>
  <si>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</si>
  <si>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</si>
  <si>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</si>
  <si>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</si>
  <si>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</si>
  <si>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</si>
  <si>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</si>
  <si>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</si>
  <si>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</si>
  <si>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</si>
  <si>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</si>
  <si>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</si>
  <si>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</si>
  <si>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</si>
  <si>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</si>
  <si>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</si>
  <si>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</si>
  <si>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</si>
  <si>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</si>
  <si>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</si>
  <si>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</si>
  <si>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</si>
  <si>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</si>
  <si>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</si>
  <si>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</si>
  <si>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</si>
  <si>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</si>
  <si>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</si>
  <si>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</si>
  <si>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</si>
  <si>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</si>
  <si>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</si>
  <si>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</si>
  <si>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</si>
  <si>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</si>
  <si>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</si>
  <si>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</si>
  <si>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</si>
  <si>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</si>
  <si>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</si>
  <si>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</si>
  <si>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</si>
  <si>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</si>
  <si>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</si>
  <si>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</si>
  <si>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</si>
  <si>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</si>
  <si>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</si>
  <si>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</si>
  <si>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</si>
  <si>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</si>
  <si>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</si>
  <si>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</si>
  <si>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</si>
  <si>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</si>
  <si>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</si>
  <si>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</si>
  <si>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</si>
  <si>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</si>
  <si>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</si>
  <si>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</si>
  <si>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</si>
  <si>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</si>
  <si>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</si>
  <si>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</si>
  <si>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</si>
  <si>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</si>
  <si>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</si>
  <si>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</si>
  <si>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</si>
  <si>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</si>
  <si>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</si>
  <si>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</si>
  <si>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</si>
  <si>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</si>
  <si>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</si>
  <si>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</si>
  <si>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</si>
  <si>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</si>
  <si>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</si>
  <si>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</si>
  <si>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</si>
  <si>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</si>
  <si>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</si>
  <si>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</si>
  <si>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</si>
  <si>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</si>
  <si>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</si>
  <si>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</si>
  <si>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</si>
  <si>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</si>
  <si>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</si>
  <si>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</si>
  <si>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</si>
  <si>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</si>
  <si>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</si>
  <si>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</si>
  <si>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</si>
  <si>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</si>
  <si>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</si>
  <si>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</si>
  <si>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</si>
  <si>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</si>
  <si>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</si>
  <si>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</si>
  <si>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</si>
  <si>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</si>
  <si>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</si>
  <si>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</si>
  <si>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</si>
  <si>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</si>
  <si>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</si>
  <si>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</si>
  <si>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</si>
  <si>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</si>
  <si>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</si>
  <si>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</si>
  <si>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</si>
  <si>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</si>
  <si>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</si>
  <si>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</si>
  <si>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</si>
  <si>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</si>
  <si>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</si>
  <si>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</si>
  <si>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</si>
  <si>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</si>
  <si>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</si>
  <si>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</si>
  <si>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</si>
  <si>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</si>
  <si>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</si>
  <si>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</si>
  <si>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</si>
  <si>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</si>
  <si>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</si>
  <si>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</si>
  <si>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</si>
  <si>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</si>
  <si>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</si>
  <si>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</si>
  <si>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</si>
  <si>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</si>
  <si>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</si>
  <si>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</si>
  <si>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</si>
  <si>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</si>
  <si>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</si>
  <si>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</si>
  <si>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</si>
  <si>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</si>
  <si>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</si>
  <si>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</si>
  <si>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</si>
  <si>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</si>
  <si>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</si>
  <si>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</si>
  <si>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</si>
  <si>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</si>
  <si>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</si>
  <si>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</si>
  <si>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</si>
  <si>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</si>
  <si>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</si>
  <si>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</si>
  <si>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</si>
  <si>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</si>
  <si>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</si>
  <si>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</si>
  <si>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</si>
  <si>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</si>
  <si>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</si>
  <si>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</si>
  <si>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</si>
  <si>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</si>
  <si>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</si>
  <si>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</si>
  <si>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</si>
  <si>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</si>
  <si>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</si>
  <si>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</si>
  <si>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</si>
  <si>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</si>
  <si>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</si>
  <si>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</si>
  <si>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</si>
  <si>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</si>
  <si>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</si>
  <si>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</si>
  <si>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</si>
  <si>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</si>
  <si>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</si>
  <si>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</si>
  <si>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</si>
  <si>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</si>
  <si>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</si>
  <si>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</si>
  <si>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</si>
  <si>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</si>
  <si>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</si>
  <si>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</si>
  <si>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</si>
  <si>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</si>
  <si>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</si>
  <si>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</si>
  <si>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</si>
  <si>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</si>
  <si>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</si>
  <si>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</si>
  <si>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</si>
  <si>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</si>
  <si>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</si>
  <si>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</si>
  <si>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</si>
  <si>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</si>
  <si>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</si>
  <si>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</si>
  <si>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</si>
  <si>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</si>
  <si>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</si>
  <si>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</si>
  <si>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</si>
  <si>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</si>
  <si>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</si>
  <si>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</si>
  <si>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</si>
  <si>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</si>
  <si>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</si>
  <si>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</si>
  <si>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</si>
  <si>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</si>
  <si>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</si>
  <si>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</si>
  <si>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</si>
  <si>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</si>
  <si>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</si>
  <si>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</si>
  <si>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</si>
  <si>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</si>
  <si>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</si>
  <si>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</si>
  <si>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</si>
  <si>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</si>
  <si>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</si>
  <si>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</si>
  <si>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</si>
  <si>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</si>
  <si>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</si>
  <si>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</si>
  <si>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</si>
  <si>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</si>
  <si>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</si>
  <si>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</si>
  <si>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</si>
  <si>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</si>
  <si>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</si>
  <si>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</si>
  <si>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</si>
  <si>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</si>
  <si>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</si>
  <si>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</si>
  <si>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</si>
  <si>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</si>
  <si>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</si>
  <si>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</si>
  <si>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</si>
  <si>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</si>
  <si>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</si>
  <si>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</si>
  <si>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</si>
  <si>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</si>
  <si>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</si>
  <si>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</si>
  <si>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</si>
  <si>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</si>
  <si>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</si>
  <si>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</si>
  <si>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</si>
  <si>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</si>
  <si>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</si>
  <si>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</si>
  <si>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</si>
  <si>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</si>
  <si>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</si>
  <si>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</si>
  <si>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</si>
  <si>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</si>
  <si>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</si>
  <si>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</si>
  <si>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</si>
  <si>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</si>
  <si>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</si>
  <si>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</si>
  <si>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</si>
  <si>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</si>
  <si>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</si>
  <si>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</si>
  <si>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</si>
  <si>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</si>
  <si>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</si>
  <si>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</si>
  <si>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</si>
  <si>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</si>
  <si>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</si>
  <si>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</si>
  <si>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</si>
  <si>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</si>
  <si>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</si>
  <si>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</si>
  <si>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</si>
  <si>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</si>
  <si>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</si>
  <si>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</si>
  <si>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</si>
  <si>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</si>
  <si>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</si>
  <si>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</si>
  <si>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</si>
  <si>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</si>
  <si>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</si>
  <si>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</si>
  <si>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</si>
  <si>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</si>
  <si>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</si>
  <si>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</si>
  <si>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</si>
  <si>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</si>
  <si>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</si>
  <si>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</si>
  <si>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</si>
  <si>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</si>
  <si>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</si>
  <si>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</si>
  <si>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</si>
  <si>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</si>
  <si>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</si>
  <si>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</si>
  <si>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</si>
  <si>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</si>
  <si>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</si>
  <si>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</si>
  <si>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</si>
  <si>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</si>
  <si>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</si>
  <si>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</si>
  <si>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</si>
  <si>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</si>
  <si>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</si>
  <si>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</si>
  <si>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</si>
  <si>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</si>
  <si>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</si>
  <si>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</si>
  <si>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</si>
  <si>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</si>
  <si>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</si>
  <si>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</si>
  <si>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</si>
  <si>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</si>
  <si>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</si>
  <si>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</si>
  <si>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</si>
  <si>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</si>
  <si>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</si>
  <si>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</si>
  <si>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</si>
  <si>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</si>
  <si>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</si>
  <si>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</si>
  <si>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</si>
  <si>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</si>
  <si>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</si>
  <si>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</si>
  <si>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</si>
  <si>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</si>
  <si>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</si>
  <si>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</si>
  <si>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</si>
  <si>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</si>
  <si>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</si>
  <si>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</si>
  <si>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</si>
  <si>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</si>
  <si>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</si>
  <si>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</si>
  <si>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</si>
  <si>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</si>
  <si>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</si>
  <si>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</si>
  <si>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</si>
  <si>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</si>
  <si>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</si>
  <si>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</si>
  <si>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</si>
  <si>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</si>
  <si>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</si>
  <si>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</si>
  <si>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</si>
  <si>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</si>
  <si>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</si>
  <si>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</si>
  <si>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</si>
  <si>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</si>
  <si>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</si>
  <si>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</si>
  <si>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</si>
  <si>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</si>
  <si>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</si>
  <si>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</si>
  <si>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</si>
  <si>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</si>
  <si>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</si>
  <si>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</si>
  <si>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</si>
  <si>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</si>
  <si>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</si>
  <si>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</si>
  <si>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</si>
  <si>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</si>
  <si>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</si>
  <si>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</si>
  <si>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</si>
  <si>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</si>
  <si>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</si>
  <si>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</si>
  <si>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</si>
  <si>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</si>
  <si>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</si>
  <si>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</si>
  <si>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</si>
  <si>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</si>
  <si>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</si>
  <si>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</si>
  <si>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</si>
  <si>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</si>
  <si>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</si>
  <si>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</si>
  <si>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</si>
  <si>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</si>
  <si>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</si>
  <si>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</si>
  <si>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</si>
  <si>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</si>
  <si>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</si>
  <si>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</si>
  <si>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</si>
  <si>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</si>
  <si>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</si>
  <si>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</si>
  <si>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</si>
  <si>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</si>
  <si>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</si>
  <si>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</si>
  <si>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</si>
  <si>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</si>
  <si>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</si>
  <si>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</si>
  <si>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</si>
  <si>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</si>
  <si>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</si>
  <si>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</si>
  <si>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</si>
  <si>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</si>
  <si>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</si>
  <si>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</si>
  <si>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</si>
  <si>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</si>
  <si>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</si>
  <si>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</si>
  <si>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</si>
  <si>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</si>
  <si>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</si>
  <si>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</si>
  <si>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</si>
  <si>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</si>
  <si>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</si>
  <si>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</si>
  <si>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</si>
  <si>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</si>
  <si>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</si>
  <si>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</si>
  <si>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</si>
  <si>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</si>
  <si>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</si>
  <si>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</si>
  <si>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</si>
  <si>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</si>
  <si>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</si>
  <si>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</si>
  <si>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</si>
  <si>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</si>
  <si>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</si>
  <si>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</si>
  <si>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</si>
  <si>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</si>
  <si>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</si>
  <si>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</si>
  <si>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</si>
  <si>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</si>
  <si>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</si>
  <si>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</si>
  <si>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</si>
  <si>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</si>
  <si>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</si>
  <si>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</si>
  <si>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</si>
  <si>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</si>
  <si>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</si>
  <si>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</si>
  <si>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</si>
  <si>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</si>
  <si>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</si>
  <si>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</si>
  <si>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</si>
  <si>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</si>
  <si>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</si>
  <si>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</si>
  <si>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</si>
  <si>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</si>
  <si>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</si>
  <si>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</si>
  <si>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</si>
  <si>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</si>
  <si>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</si>
  <si>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</si>
  <si>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</si>
  <si>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</si>
  <si>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</si>
  <si>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</si>
  <si>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</si>
  <si>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</si>
  <si>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</si>
  <si>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</si>
  <si>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</si>
  <si>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</si>
  <si>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</si>
  <si>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</si>
  <si>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</si>
  <si>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</si>
  <si>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</si>
  <si>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</si>
  <si>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</si>
  <si>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</si>
  <si>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</si>
  <si>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</si>
  <si>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</si>
  <si>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</si>
  <si>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</si>
  <si>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</si>
  <si>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</si>
  <si>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</si>
  <si>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</si>
  <si>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</si>
  <si>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</si>
  <si>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</si>
  <si>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</si>
  <si>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</si>
  <si>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</si>
  <si>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</si>
  <si>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</si>
  <si>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</si>
  <si>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</si>
  <si>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</si>
  <si>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</si>
  <si>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</si>
  <si>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</si>
  <si>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</si>
  <si>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</si>
  <si>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</si>
  <si>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</si>
  <si>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</si>
  <si>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</si>
  <si>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</si>
  <si>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</si>
  <si>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</si>
  <si>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</si>
  <si>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</si>
  <si>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</si>
  <si>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</si>
  <si>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</si>
  <si>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</si>
  <si>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</si>
  <si>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</si>
  <si>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</si>
  <si>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</si>
  <si>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</si>
  <si>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</si>
  <si>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</si>
  <si>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</si>
  <si>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</si>
  <si>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</si>
  <si>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</si>
  <si>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</si>
  <si>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</si>
  <si>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</si>
  <si>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</si>
  <si>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</si>
  <si>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</si>
  <si>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</si>
  <si>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</si>
  <si>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</si>
  <si>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</si>
  <si>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</si>
  <si>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</si>
  <si>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</si>
  <si>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</si>
  <si>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</si>
  <si>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</si>
  <si>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</si>
  <si>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</si>
  <si>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</si>
  <si>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</si>
  <si>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</si>
  <si>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</si>
  <si>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</si>
  <si>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</si>
  <si>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</si>
  <si>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</si>
  <si>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</si>
  <si>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</si>
  <si>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</si>
  <si>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</si>
  <si>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</si>
  <si>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</si>
  <si>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</si>
  <si>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</si>
  <si>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</si>
  <si>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</si>
  <si>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</si>
  <si>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</si>
  <si>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</si>
  <si>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</si>
  <si>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</si>
  <si>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</si>
  <si>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</si>
  <si>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</si>
  <si>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</si>
  <si>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</si>
  <si>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</si>
  <si>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</si>
  <si>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</si>
  <si>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</si>
  <si>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</si>
  <si>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</si>
  <si>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</si>
  <si>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</si>
  <si>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</si>
  <si>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</si>
  <si>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</si>
  <si>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</si>
  <si>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</si>
  <si>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</si>
  <si>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</si>
  <si>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</si>
  <si>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</si>
  <si>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</si>
  <si>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</si>
  <si>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</si>
  <si>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</si>
  <si>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</si>
  <si>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</si>
  <si>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</si>
  <si>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</si>
  <si>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</si>
  <si>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</si>
  <si>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</si>
  <si>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</si>
  <si>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</si>
  <si>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</si>
  <si>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</si>
  <si>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</si>
  <si>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</si>
  <si>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</si>
  <si>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</si>
  <si>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</si>
  <si>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</si>
  <si>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</si>
  <si>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</si>
  <si>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</si>
  <si>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</si>
  <si>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</si>
  <si>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</si>
  <si>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</si>
  <si>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</si>
  <si>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</si>
  <si>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</si>
  <si>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</si>
  <si>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</si>
  <si>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</si>
  <si>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</si>
  <si>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</si>
  <si>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</si>
  <si>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</si>
  <si>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</si>
  <si>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</si>
  <si>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</si>
  <si>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</si>
  <si>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</si>
  <si>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</si>
  <si>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</si>
  <si>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</si>
  <si>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</si>
  <si>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</si>
  <si>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</si>
  <si>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</si>
  <si>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</si>
  <si>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</si>
  <si>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</si>
  <si>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</si>
  <si>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</si>
  <si>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</si>
  <si>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</si>
  <si>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</si>
  <si>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</si>
  <si>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</si>
  <si>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</si>
  <si>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</si>
  <si>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</si>
  <si>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</si>
  <si>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</si>
  <si>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</si>
  <si>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</si>
  <si>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</si>
  <si>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</si>
  <si>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</si>
  <si>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</si>
  <si>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</si>
  <si>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</si>
  <si>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</si>
  <si>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</si>
  <si>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</si>
  <si>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</si>
  <si>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</si>
  <si>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</si>
  <si>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</si>
  <si>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</si>
  <si>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</si>
  <si>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</si>
  <si>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</si>
  <si>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</si>
  <si>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</si>
  <si>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</si>
  <si>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</si>
  <si>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</si>
  <si>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</si>
  <si>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</si>
  <si>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</si>
  <si>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</si>
  <si>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</si>
  <si>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</si>
  <si>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</si>
  <si>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</si>
  <si>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</si>
  <si>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</si>
  <si>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</si>
  <si>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</si>
  <si>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</si>
  <si>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</si>
  <si>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</si>
  <si>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</si>
  <si>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</si>
  <si>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</si>
  <si>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</si>
  <si>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</si>
  <si>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</si>
  <si>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</si>
  <si>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</si>
  <si>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</si>
  <si>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</si>
  <si>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</si>
  <si>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</si>
  <si>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</si>
  <si>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</si>
  <si>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</si>
  <si>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</si>
  <si>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</si>
  <si>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</si>
  <si>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</si>
  <si>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</si>
  <si>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</si>
  <si>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</si>
  <si>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</si>
  <si>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</si>
  <si>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</si>
  <si>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</si>
  <si>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</si>
  <si>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</si>
  <si>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</si>
  <si>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</si>
  <si>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</si>
  <si>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</si>
  <si>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</si>
  <si>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</si>
  <si>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</si>
  <si>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</si>
  <si>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</si>
  <si>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</si>
  <si>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</si>
  <si>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</si>
  <si>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</si>
  <si>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</si>
  <si>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</si>
  <si>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</si>
  <si>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</si>
  <si>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</si>
  <si>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</si>
  <si>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</si>
  <si>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</si>
  <si>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</si>
  <si>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</si>
  <si>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</si>
  <si>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</si>
  <si>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</si>
  <si>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</si>
  <si>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</si>
  <si>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</si>
  <si>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</si>
  <si>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</si>
  <si>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</si>
  <si>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</si>
  <si>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</si>
  <si>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</si>
  <si>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</si>
  <si>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</si>
  <si>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</si>
  <si>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</si>
  <si>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</si>
  <si>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</si>
  <si>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</si>
  <si>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</si>
  <si>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</si>
  <si>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</si>
  <si>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</si>
  <si>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</si>
  <si>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</si>
  <si>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</si>
  <si>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</si>
  <si>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</si>
  <si>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</si>
  <si>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</si>
  <si>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</si>
  <si>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</si>
  <si>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</si>
  <si>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</si>
  <si>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</si>
  <si>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</si>
  <si>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</si>
  <si>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</si>
  <si>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</si>
  <si>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</si>
  <si>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</si>
  <si>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</si>
  <si>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</si>
  <si>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</si>
  <si>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</si>
  <si>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</si>
  <si>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</si>
  <si>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</si>
  <si>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</si>
  <si>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</si>
  <si>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</si>
  <si>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</si>
  <si>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</si>
  <si>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</si>
  <si>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</si>
  <si>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</si>
  <si>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</si>
  <si>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</si>
  <si>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</si>
  <si>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</si>
  <si>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</si>
  <si>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</si>
  <si>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</si>
  <si>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</si>
  <si>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</si>
  <si>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</si>
  <si>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</si>
  <si>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</si>
  <si>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</si>
  <si>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</si>
  <si>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</si>
  <si>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</si>
  <si>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</si>
  <si>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</si>
  <si>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</si>
  <si>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</si>
  <si>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</si>
  <si>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</si>
  <si>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</si>
  <si>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</si>
  <si>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</si>
  <si>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</si>
  <si>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</si>
  <si>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</si>
  <si>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</si>
  <si>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</si>
  <si>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</si>
  <si>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</si>
  <si>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</si>
  <si>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</si>
  <si>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</si>
  <si>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</si>
  <si>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</si>
  <si>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</si>
  <si>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</si>
  <si>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</si>
  <si>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</si>
  <si>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</si>
  <si>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</si>
  <si>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</si>
  <si>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</si>
  <si>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</si>
  <si>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</si>
  <si>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</si>
  <si>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</si>
  <si>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</si>
  <si>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</si>
  <si>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</si>
  <si>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</si>
  <si>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</si>
  <si>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</si>
  <si>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</si>
  <si>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</si>
  <si>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</si>
  <si>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</si>
  <si>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</si>
  <si>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</si>
  <si>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</si>
  <si>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</si>
  <si>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</si>
  <si>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</si>
  <si>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</si>
  <si>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</si>
  <si>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</si>
  <si>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</si>
  <si>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</si>
  <si>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</si>
  <si>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</si>
  <si>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</si>
  <si>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</si>
  <si>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</si>
  <si>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</si>
  <si>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</si>
  <si>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</si>
  <si>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</si>
  <si>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</si>
  <si>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</si>
  <si>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</si>
  <si>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</si>
  <si>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</si>
  <si>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</si>
  <si>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</si>
  <si>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</si>
  <si>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</si>
  <si>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</si>
  <si>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</si>
  <si>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</si>
  <si>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</si>
  <si>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</si>
  <si>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</si>
  <si>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</si>
  <si>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</si>
  <si>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</si>
  <si>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</si>
  <si>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</si>
  <si>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</si>
  <si>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</si>
  <si>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</si>
  <si>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</si>
  <si>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</si>
  <si>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</si>
  <si>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</si>
  <si>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</si>
  <si>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</si>
  <si>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</si>
  <si>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</si>
  <si>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</si>
  <si>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</si>
  <si>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</si>
  <si>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</si>
  <si>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</si>
  <si>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</si>
  <si>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</si>
  <si>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</si>
  <si>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</si>
  <si>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</si>
  <si>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</si>
  <si>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</si>
  <si>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</si>
  <si>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</si>
  <si>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</si>
  <si>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</si>
  <si>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</si>
  <si>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</si>
  <si>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</si>
  <si>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</si>
  <si>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</si>
  <si>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</si>
  <si>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</si>
  <si>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</si>
  <si>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</si>
  <si>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</si>
  <si>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</si>
  <si>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</si>
  <si>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</si>
  <si>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</si>
  <si>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</si>
  <si>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</si>
  <si>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</si>
  <si>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</si>
  <si>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</si>
  <si>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</si>
  <si>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</si>
  <si>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</si>
  <si>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</si>
  <si>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</si>
  <si>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</si>
  <si>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</si>
  <si>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</si>
  <si>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</si>
  <si>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</si>
  <si>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</si>
  <si>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</si>
  <si>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</si>
  <si>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</si>
  <si>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</si>
  <si>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</si>
  <si>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</si>
  <si>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</si>
  <si>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</si>
  <si>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</si>
  <si>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</si>
  <si>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</si>
  <si>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</si>
  <si>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</si>
  <si>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</si>
  <si>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</si>
  <si>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</si>
  <si>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</si>
  <si>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</si>
  <si>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</si>
  <si>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</si>
  <si>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</si>
  <si>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</si>
  <si>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</si>
  <si>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</si>
  <si>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</si>
  <si>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</si>
  <si>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</si>
  <si>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</si>
  <si>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</si>
  <si>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</si>
  <si>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</si>
  <si>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</si>
  <si>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</si>
  <si>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</si>
  <si>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</si>
  <si>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</si>
  <si>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</si>
  <si>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</si>
  <si>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</si>
  <si>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</si>
  <si>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</si>
  <si>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</si>
  <si>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</si>
  <si>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</si>
  <si>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</si>
  <si>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</si>
  <si>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</si>
  <si>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</si>
  <si>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</si>
  <si>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</si>
  <si>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</si>
  <si>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</si>
  <si>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</si>
  <si>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</si>
  <si>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</si>
  <si>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</si>
  <si>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</si>
  <si>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</si>
  <si>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</si>
  <si>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</si>
  <si>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</si>
  <si>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</si>
  <si>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</si>
  <si>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</si>
  <si>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</si>
  <si>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</si>
  <si>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</si>
  <si>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</si>
  <si>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</si>
  <si>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</si>
  <si>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</si>
  <si>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</si>
  <si>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</si>
  <si>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</si>
  <si>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</si>
  <si>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</si>
  <si>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</si>
  <si>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</si>
  <si>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</si>
  <si>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</si>
  <si>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</si>
  <si>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</si>
  <si>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</si>
  <si>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</si>
  <si>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</si>
  <si>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</si>
  <si>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</si>
  <si>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</si>
  <si>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</si>
  <si>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</si>
  <si>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</si>
  <si>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</si>
  <si>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</si>
  <si>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</si>
  <si>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</si>
  <si>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</si>
  <si>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</si>
  <si>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</si>
  <si>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</si>
  <si>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</si>
  <si>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</si>
  <si>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</si>
  <si>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</si>
  <si>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</si>
  <si>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</si>
  <si>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</si>
  <si>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</si>
  <si>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</si>
  <si>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</si>
  <si>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</si>
  <si>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</si>
  <si>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</si>
  <si>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</si>
  <si>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</si>
  <si>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</si>
  <si>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</si>
  <si>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</si>
  <si>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</si>
  <si>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</si>
  <si>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</si>
  <si>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</si>
  <si>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</si>
  <si>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</si>
  <si>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</si>
  <si>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</si>
  <si>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</si>
  <si>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</si>
  <si>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</si>
  <si>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</si>
  <si>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</si>
  <si>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</si>
  <si>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</si>
  <si>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</si>
  <si>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</si>
  <si>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</si>
  <si>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</si>
  <si>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</si>
  <si>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</si>
  <si>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</si>
  <si>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</si>
  <si>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</si>
  <si>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</si>
  <si>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</si>
  <si>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</si>
  <si>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</si>
  <si>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</si>
  <si>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</si>
  <si>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</si>
  <si>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</si>
  <si>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</si>
  <si>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</si>
  <si>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</si>
  <si>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</si>
  <si>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</si>
  <si>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</si>
  <si>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</si>
  <si>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</si>
  <si>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</si>
  <si>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</si>
  <si>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</si>
  <si>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</si>
  <si>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</si>
  <si>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</si>
  <si>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</si>
  <si>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</si>
  <si>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</si>
  <si>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</si>
  <si>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</si>
  <si>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</si>
  <si>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</si>
  <si>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</si>
  <si>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</si>
  <si>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</si>
  <si>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</si>
  <si>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</si>
  <si>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</si>
  <si>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</si>
  <si>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</si>
  <si>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</si>
  <si>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</si>
  <si>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</si>
  <si>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</si>
  <si>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</si>
  <si>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</si>
  <si>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</si>
  <si>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</si>
  <si>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</si>
  <si>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</si>
  <si>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</si>
  <si>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</si>
  <si>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</si>
  <si>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</si>
  <si>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</si>
  <si>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</si>
  <si>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</si>
  <si>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</si>
  <si>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</si>
  <si>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</si>
  <si>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</si>
  <si>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</si>
  <si>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</si>
  <si>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</si>
  <si>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</si>
  <si>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</si>
  <si>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</si>
  <si>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</si>
  <si>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</si>
  <si>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</si>
  <si>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</si>
  <si>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</si>
  <si>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</si>
  <si>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</si>
  <si>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</si>
  <si>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</si>
  <si>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</si>
  <si>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</si>
  <si>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</si>
  <si>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</si>
  <si>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</si>
  <si>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</si>
  <si>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</si>
  <si>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</si>
  <si>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</si>
  <si>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</si>
  <si>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</si>
  <si>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</si>
  <si>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</si>
  <si>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</si>
  <si>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</si>
  <si>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</si>
  <si>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</si>
  <si>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</si>
  <si>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</si>
  <si>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</si>
  <si>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</si>
  <si>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</si>
  <si>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</si>
  <si>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</si>
  <si>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</si>
  <si>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</si>
  <si>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</si>
  <si>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</si>
  <si>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</si>
  <si>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</si>
  <si>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</si>
  <si>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</si>
  <si>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</si>
  <si>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</si>
  <si>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</si>
  <si>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</si>
  <si>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</si>
  <si>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</si>
  <si>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</si>
  <si>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</si>
  <si>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</si>
  <si>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</si>
  <si>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</si>
  <si>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</si>
  <si>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</si>
  <si>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</si>
  <si>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</si>
  <si>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</si>
  <si>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</si>
  <si>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</si>
  <si>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</si>
  <si>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</si>
  <si>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</si>
  <si>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</si>
  <si>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</si>
  <si>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</si>
  <si>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</si>
  <si>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</si>
  <si>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</si>
  <si>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</si>
  <si>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</si>
  <si>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</si>
  <si>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</si>
  <si>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</si>
  <si>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</si>
  <si>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</si>
  <si>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</si>
  <si>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</si>
  <si>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</si>
  <si>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</si>
  <si>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</si>
  <si>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</si>
  <si>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</si>
  <si>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</si>
  <si>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</si>
  <si>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</si>
  <si>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</si>
  <si>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</si>
  <si>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</si>
  <si>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</si>
  <si>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</si>
  <si>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</si>
  <si>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</si>
  <si>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</si>
  <si>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</si>
  <si>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</si>
  <si>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</si>
  <si>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</si>
  <si>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</si>
  <si>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</si>
  <si>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</si>
  <si>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</si>
  <si>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</si>
  <si>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</si>
  <si>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</si>
  <si>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</si>
  <si>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</si>
  <si>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</si>
  <si>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</si>
  <si>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</si>
  <si>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</si>
  <si>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</si>
  <si>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</si>
  <si>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</si>
  <si>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</si>
  <si>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</si>
  <si>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</si>
  <si>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</si>
  <si>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</si>
  <si>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</si>
  <si>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</si>
  <si>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</si>
  <si>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</si>
  <si>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</si>
  <si>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</si>
  <si>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</si>
  <si>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</si>
  <si>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</si>
  <si>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</si>
  <si>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</si>
  <si>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</si>
  <si>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</si>
  <si>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</si>
  <si>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</si>
  <si>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</si>
  <si>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</si>
  <si>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</si>
  <si>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</si>
  <si>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</si>
  <si>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</si>
  <si>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</si>
  <si>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</si>
  <si>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</si>
  <si>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</si>
  <si>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</si>
  <si>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</si>
  <si>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</si>
  <si>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</si>
  <si>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</si>
  <si>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</si>
  <si>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</si>
  <si>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</si>
  <si>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</si>
  <si>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</si>
  <si>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</si>
  <si>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</si>
  <si>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</si>
  <si>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</si>
  <si>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</si>
  <si>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</si>
  <si>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</si>
  <si>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</si>
  <si>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</si>
  <si>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</si>
  <si>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</si>
  <si>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</si>
  <si>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</si>
  <si>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</si>
  <si>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</si>
  <si>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</si>
  <si>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</si>
  <si>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</si>
  <si>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</si>
  <si>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</si>
  <si>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</si>
  <si>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</si>
  <si>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</si>
  <si>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</si>
  <si>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</si>
  <si>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</si>
  <si>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</si>
  <si>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</si>
  <si>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</si>
  <si>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</si>
  <si>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</si>
  <si>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</si>
  <si>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</si>
  <si>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</si>
  <si>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</si>
  <si>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</si>
  <si>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</si>
  <si>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</si>
  <si>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</si>
  <si>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</si>
  <si>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</si>
  <si>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</si>
  <si>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</si>
  <si>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</si>
  <si>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</si>
  <si>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</si>
  <si>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</si>
  <si>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</si>
  <si>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</si>
  <si>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</si>
  <si>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</si>
  <si>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</si>
  <si>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</si>
  <si>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</si>
  <si>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</si>
  <si>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</si>
  <si>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</si>
  <si>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</si>
  <si>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</si>
  <si>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</si>
  <si>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</si>
  <si>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</si>
  <si>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</si>
  <si>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</si>
  <si>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</si>
  <si>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</si>
  <si>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</si>
  <si>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</si>
  <si>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</si>
  <si>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</si>
  <si>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</si>
  <si>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</si>
  <si>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</si>
  <si>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</si>
  <si>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</si>
  <si>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</si>
  <si>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</si>
  <si>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</si>
  <si>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</si>
  <si>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</si>
  <si>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</si>
  <si>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</si>
  <si>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</si>
  <si>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</si>
  <si>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</si>
  <si>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</si>
  <si>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</si>
  <si>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</si>
  <si>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</si>
  <si>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</si>
  <si>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</si>
  <si>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</si>
  <si>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</si>
  <si>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</si>
  <si>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</si>
  <si>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</si>
  <si>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</si>
  <si>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</si>
  <si>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</si>
  <si>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</si>
  <si>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</si>
  <si>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</si>
  <si>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</si>
  <si>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</si>
  <si>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</si>
  <si>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</si>
  <si>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</si>
  <si>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</si>
  <si>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</si>
  <si>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</si>
  <si>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</si>
  <si>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</si>
  <si>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</si>
  <si>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</si>
  <si>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</si>
  <si>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</si>
  <si>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</si>
  <si>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</si>
  <si>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</si>
  <si>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</si>
  <si>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</si>
  <si>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</si>
  <si>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</si>
  <si>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</si>
  <si>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</si>
  <si>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</si>
  <si>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</si>
  <si>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</si>
  <si>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</si>
  <si>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</si>
  <si>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</si>
  <si>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</si>
  <si>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</si>
  <si>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</si>
  <si>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</si>
  <si>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</si>
  <si>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</si>
  <si>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</si>
  <si>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</si>
  <si>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</si>
  <si>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</si>
  <si>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</si>
  <si>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</si>
  <si>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</si>
  <si>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</si>
  <si>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</si>
  <si>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</si>
  <si>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</si>
  <si>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</si>
  <si>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</si>
  <si>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</si>
  <si>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</si>
  <si>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</si>
  <si>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</si>
  <si>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</si>
  <si>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</si>
  <si>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</si>
  <si>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</si>
  <si>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</si>
  <si>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</si>
  <si>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</si>
  <si>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</si>
  <si>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</si>
  <si>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</si>
  <si>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</si>
  <si>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</si>
  <si>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</si>
  <si>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</si>
  <si>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</si>
  <si>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</si>
  <si>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</si>
  <si>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</si>
  <si>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</si>
  <si>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</si>
  <si>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</si>
  <si>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</si>
  <si>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</si>
  <si>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</si>
  <si>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</si>
  <si>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</si>
  <si>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</si>
  <si>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</si>
  <si>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</si>
  <si>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</si>
  <si>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</si>
  <si>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</si>
  <si>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</si>
  <si>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</si>
  <si>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</si>
  <si>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</si>
  <si>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</si>
  <si>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</si>
  <si>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</si>
  <si>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</si>
  <si>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</si>
  <si>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</si>
  <si>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</si>
  <si>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</si>
  <si>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</si>
  <si>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</si>
  <si>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</si>
  <si>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</si>
  <si>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</si>
  <si>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</si>
  <si>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</si>
  <si>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</si>
  <si>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</si>
  <si>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</si>
  <si>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</si>
  <si>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</si>
  <si>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</si>
  <si>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</si>
  <si>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</si>
  <si>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</si>
  <si>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</si>
  <si>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</si>
  <si>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</si>
  <si>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</si>
  <si>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</si>
  <si>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</si>
  <si>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</si>
  <si>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</si>
  <si>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</si>
  <si>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</si>
  <si>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</si>
  <si>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</si>
  <si>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</si>
  <si>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</si>
  <si>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</si>
  <si>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</si>
  <si>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</si>
  <si>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</si>
  <si>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</si>
  <si>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</si>
  <si>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</si>
  <si>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</si>
  <si>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</si>
  <si>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</si>
  <si>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</si>
  <si>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</si>
  <si>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</si>
  <si>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</si>
  <si>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</si>
  <si>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</si>
  <si>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</si>
  <si>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</si>
  <si>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</si>
  <si>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</si>
  <si>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</si>
  <si>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</si>
  <si>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</si>
  <si>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</si>
  <si>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</si>
  <si>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</si>
  <si>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</si>
  <si>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</si>
  <si>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</si>
  <si>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</si>
  <si>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</si>
  <si>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</si>
  <si>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</si>
  <si>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</si>
  <si>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</si>
  <si>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</si>
  <si>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</si>
  <si>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</si>
  <si>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</si>
  <si>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</si>
  <si>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</si>
  <si>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</si>
  <si>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</si>
  <si>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</si>
  <si>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</si>
  <si>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</si>
  <si>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</si>
  <si>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</si>
  <si>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</si>
  <si>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</si>
  <si>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</si>
  <si>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</si>
  <si>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</si>
  <si>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</si>
  <si>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</si>
  <si>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</si>
  <si>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</si>
  <si>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</si>
  <si>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</si>
  <si>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</si>
  <si>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</si>
  <si>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</si>
  <si>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</si>
  <si>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</si>
  <si>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</si>
  <si>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</si>
  <si>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</si>
  <si>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</si>
  <si>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</si>
  <si>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</si>
  <si>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</si>
  <si>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</si>
  <si>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</si>
  <si>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</si>
  <si>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</si>
  <si>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</si>
  <si>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</si>
  <si>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</si>
  <si>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</si>
  <si>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</si>
  <si>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</si>
  <si>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</si>
  <si>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</si>
  <si>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</si>
  <si>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</si>
  <si>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</si>
  <si>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</si>
  <si>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</si>
  <si>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</si>
  <si>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</si>
  <si>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</si>
  <si>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</si>
  <si>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</si>
  <si>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</si>
  <si>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</si>
  <si>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</si>
  <si>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</si>
  <si>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</si>
  <si>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</si>
  <si>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</si>
  <si>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</si>
  <si>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</si>
  <si>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</si>
  <si>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</si>
  <si>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</si>
  <si>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</si>
  <si>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</si>
  <si>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</si>
  <si>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</si>
  <si>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</si>
  <si>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</si>
  <si>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</si>
  <si>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</si>
  <si>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</si>
  <si>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</si>
  <si>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</si>
  <si>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</si>
  <si>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</si>
  <si>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</si>
  <si>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</si>
  <si>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</si>
  <si>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</si>
  <si>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</si>
  <si>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</si>
  <si>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</si>
  <si>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</si>
  <si>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</si>
  <si>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</si>
  <si>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</si>
  <si>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</si>
  <si>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</si>
  <si>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</si>
  <si>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</si>
  <si>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</si>
  <si>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</si>
  <si>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</si>
  <si>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</si>
  <si>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</si>
  <si>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</si>
  <si>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</si>
  <si>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</si>
  <si>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</si>
  <si>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</si>
  <si>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</si>
  <si>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</si>
  <si>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</si>
  <si>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</si>
  <si>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</si>
  <si>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</si>
  <si>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</si>
  <si>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</si>
  <si>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</si>
  <si>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</si>
  <si>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</si>
  <si>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</si>
  <si>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</si>
  <si>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</si>
  <si>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</si>
  <si>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</si>
  <si>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</si>
  <si>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</si>
  <si>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</si>
  <si>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</si>
  <si>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</si>
  <si>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</si>
  <si>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</si>
  <si>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</si>
  <si>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</si>
  <si>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</si>
  <si>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</si>
  <si>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</si>
  <si>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</si>
  <si>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</si>
  <si>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</si>
  <si>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</si>
  <si>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</si>
  <si>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</si>
  <si>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</si>
  <si>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</si>
  <si>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</si>
  <si>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</si>
  <si>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</si>
  <si>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</si>
  <si>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</si>
  <si>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</si>
  <si>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</si>
  <si>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</si>
  <si>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</si>
  <si>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</si>
  <si>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</si>
  <si>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</si>
  <si>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</si>
  <si>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</si>
  <si>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</si>
  <si>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</si>
  <si>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</si>
  <si>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</si>
  <si>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</si>
  <si>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</si>
  <si>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</si>
  <si>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</si>
  <si>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</si>
  <si>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</si>
  <si>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</si>
  <si>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</si>
  <si>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</si>
  <si>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</si>
  <si>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</si>
  <si>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</si>
  <si>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</si>
  <si>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</si>
  <si>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</si>
  <si>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</si>
  <si>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</si>
  <si>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</si>
  <si>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</si>
  <si>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</si>
  <si>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</si>
  <si>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</si>
  <si>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</si>
  <si>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</si>
  <si>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</si>
  <si>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</si>
  <si>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</si>
  <si>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</si>
  <si>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</si>
  <si>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</si>
  <si>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</si>
  <si>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</si>
  <si>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</si>
  <si>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</si>
  <si>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</si>
  <si>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</si>
  <si>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</si>
  <si>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</si>
  <si>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</si>
  <si>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</si>
  <si>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</si>
  <si>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</si>
  <si>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</si>
  <si>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</si>
  <si>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</si>
  <si>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</si>
  <si>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</si>
  <si>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</si>
  <si>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</si>
  <si>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</si>
  <si>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</si>
  <si>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</si>
  <si>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</si>
  <si>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</si>
  <si>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</si>
  <si>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</si>
  <si>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</si>
  <si>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</si>
  <si>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</si>
  <si>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</si>
  <si>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</si>
  <si>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</si>
  <si>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</si>
  <si>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</si>
  <si>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</si>
  <si>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</si>
  <si>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</si>
  <si>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</si>
  <si>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</si>
  <si>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</si>
  <si>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</si>
  <si>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</si>
  <si>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</si>
  <si>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</si>
  <si>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</si>
  <si>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</si>
  <si>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</si>
  <si>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</si>
  <si>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</si>
  <si>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</si>
  <si>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</si>
  <si>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</si>
  <si>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</si>
  <si>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</si>
  <si>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</si>
  <si>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</si>
  <si>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</si>
  <si>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</si>
  <si>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</si>
  <si>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</si>
  <si>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</si>
  <si>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</si>
  <si>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</si>
  <si>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</si>
  <si>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</si>
  <si>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</si>
  <si>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</si>
  <si>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</si>
  <si>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</si>
  <si>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</si>
  <si>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</si>
  <si>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</si>
  <si>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</si>
  <si>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</si>
  <si>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</si>
  <si>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</si>
  <si>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</si>
  <si>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</si>
  <si>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</si>
  <si>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</si>
  <si>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</si>
  <si>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</si>
  <si>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</si>
  <si>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</si>
  <si>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</si>
  <si>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</si>
  <si>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</si>
  <si>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</si>
  <si>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</si>
  <si>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</si>
  <si>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</si>
  <si>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</si>
  <si>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</si>
  <si>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</si>
  <si>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</si>
  <si>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</si>
  <si>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</si>
  <si>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</si>
  <si>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</si>
  <si>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</si>
  <si>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</si>
  <si>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</si>
  <si>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</si>
  <si>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</si>
  <si>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</si>
  <si>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</si>
  <si>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</si>
  <si>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</si>
  <si>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</si>
  <si>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</si>
  <si>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</si>
  <si>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</si>
  <si>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</si>
  <si>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</si>
  <si>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</si>
  <si>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</si>
  <si>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</si>
  <si>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</si>
  <si>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</si>
  <si>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</si>
  <si>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</si>
  <si>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</si>
  <si>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</si>
  <si>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</si>
  <si>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</si>
  <si>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</si>
  <si>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</si>
  <si>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</si>
  <si>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</si>
  <si>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</si>
  <si>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</si>
  <si>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</si>
  <si>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</si>
  <si>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</si>
  <si>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</si>
  <si>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</si>
  <si>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</si>
  <si>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</si>
  <si>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</si>
  <si>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</si>
  <si>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</si>
  <si>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</si>
  <si>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</si>
  <si>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</si>
  <si>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</si>
  <si>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</si>
  <si>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</si>
  <si>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</si>
  <si>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</si>
  <si>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</si>
  <si>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</si>
  <si>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</si>
  <si>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</si>
  <si>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</si>
  <si>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</si>
  <si>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</si>
  <si>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</si>
  <si>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</si>
  <si>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</si>
  <si>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</si>
  <si>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</si>
  <si>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</si>
  <si>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</si>
  <si>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</si>
  <si>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</si>
  <si>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</si>
  <si>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</si>
  <si>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</si>
  <si>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</si>
  <si>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</si>
  <si>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</si>
  <si>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</si>
  <si>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</si>
  <si>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</si>
  <si>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</si>
  <si>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</si>
  <si>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</si>
  <si>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</si>
  <si>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</si>
  <si>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</si>
  <si>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</si>
  <si>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</si>
  <si>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</si>
  <si>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</si>
  <si>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</si>
  <si>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</si>
  <si>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</si>
  <si>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</si>
  <si>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</si>
  <si>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</si>
  <si>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</si>
  <si>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</si>
  <si>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</si>
  <si>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</si>
  <si>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</si>
  <si>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</si>
  <si>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</si>
  <si>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</si>
  <si>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</si>
  <si>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</si>
  <si>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</si>
  <si>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</si>
  <si>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</si>
  <si>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</si>
  <si>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</si>
  <si>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</si>
  <si>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</si>
  <si>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</si>
  <si>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</si>
  <si>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</si>
  <si>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</si>
  <si>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</si>
  <si>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</si>
  <si>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</si>
  <si>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</si>
  <si>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</si>
  <si>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</si>
  <si>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</si>
  <si>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</si>
  <si>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</si>
  <si>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</si>
  <si>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</si>
  <si>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</si>
  <si>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</si>
  <si>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</si>
  <si>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</si>
  <si>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</si>
  <si>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</si>
  <si>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</si>
  <si>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</si>
  <si>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</si>
  <si>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</si>
  <si>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</si>
  <si>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</si>
  <si>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</si>
  <si>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</si>
  <si>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</si>
  <si>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</si>
  <si>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</si>
  <si>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</si>
  <si>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</si>
  <si>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</si>
  <si>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</si>
  <si>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</si>
  <si>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</si>
  <si>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</si>
  <si>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</si>
  <si>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</si>
  <si>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</si>
  <si>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</si>
  <si>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</si>
  <si>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</si>
  <si>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</si>
  <si>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</si>
  <si>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</si>
  <si>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</si>
  <si>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</si>
  <si>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</si>
  <si>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</si>
  <si>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</si>
  <si>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</si>
  <si>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</si>
  <si>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</si>
  <si>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</si>
  <si>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</si>
  <si>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</si>
  <si>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</si>
  <si>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</si>
  <si>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</si>
  <si>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</si>
  <si>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</si>
  <si>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</si>
  <si>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</si>
  <si>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</si>
  <si>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</si>
  <si>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</si>
  <si>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</si>
  <si>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</si>
  <si>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</si>
  <si>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</si>
  <si>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</si>
  <si>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</si>
  <si>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</si>
  <si>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</si>
  <si>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</si>
  <si>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</si>
  <si>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</si>
  <si>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</si>
  <si>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</si>
  <si>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</si>
  <si>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</si>
  <si>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</si>
  <si>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</si>
  <si>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</si>
  <si>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</si>
  <si>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</si>
  <si>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</si>
  <si>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</si>
  <si>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</si>
  <si>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</si>
  <si>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</si>
  <si>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</si>
  <si>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</si>
  <si>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</si>
  <si>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</si>
  <si>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</si>
  <si>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</si>
  <si>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</si>
  <si>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</si>
  <si>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</si>
  <si>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</si>
  <si>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</si>
  <si>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</si>
  <si>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</si>
  <si>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</si>
  <si>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</si>
  <si>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</si>
  <si>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</si>
  <si>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</si>
  <si>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</si>
  <si>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</si>
  <si>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</si>
  <si>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</si>
  <si>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</si>
  <si>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</si>
  <si>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</si>
  <si>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</si>
  <si>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</si>
  <si>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</si>
  <si>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</si>
  <si>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</si>
  <si>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</si>
  <si>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</si>
  <si>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</si>
  <si>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</si>
  <si>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</si>
  <si>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</si>
  <si>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</si>
  <si>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</si>
  <si>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</si>
  <si>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</si>
  <si>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</si>
  <si>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</si>
  <si>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</si>
  <si>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</si>
  <si>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</si>
  <si>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</si>
  <si>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</si>
  <si>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</si>
  <si>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</si>
  <si>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</si>
  <si>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</si>
  <si>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</si>
  <si>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</si>
  <si>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</si>
  <si>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</si>
  <si>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</si>
  <si>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</si>
  <si>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</si>
  <si>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</si>
  <si>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</si>
  <si>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</si>
  <si>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</si>
  <si>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</si>
  <si>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</si>
  <si>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</si>
  <si>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</si>
  <si>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</si>
  <si>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</si>
  <si>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</si>
  <si>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</si>
  <si>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</si>
  <si>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</si>
  <si>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</si>
  <si>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</si>
  <si>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</si>
  <si>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</si>
  <si>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</si>
  <si>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</si>
  <si>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</si>
  <si>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</si>
  <si>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</si>
  <si>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</si>
  <si>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</si>
  <si>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</si>
  <si>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</si>
  <si>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</si>
  <si>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</si>
  <si>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</si>
  <si>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</si>
  <si>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</si>
  <si>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</si>
  <si>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</si>
  <si>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</si>
  <si>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</si>
  <si>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</si>
  <si>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</si>
  <si>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</si>
  <si>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</si>
  <si>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</si>
  <si>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</si>
  <si>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</si>
  <si>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</si>
  <si>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</si>
  <si>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</si>
  <si>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</si>
  <si>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</si>
  <si>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</si>
  <si>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</si>
  <si>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</si>
  <si>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</si>
  <si>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</si>
  <si>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</si>
  <si>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</si>
  <si>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</si>
  <si>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</si>
  <si>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</si>
  <si>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</si>
  <si>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</si>
  <si>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</si>
  <si>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</si>
  <si>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</si>
  <si>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</si>
  <si>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</si>
  <si>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</si>
  <si>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</si>
  <si>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</si>
  <si>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</si>
  <si>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</si>
  <si>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</si>
  <si>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</si>
  <si>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</si>
  <si>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</si>
  <si>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</si>
  <si>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</si>
  <si>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</si>
  <si>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</si>
  <si>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</si>
  <si>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</si>
  <si>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</si>
  <si>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</si>
  <si>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</si>
  <si>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</si>
  <si>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</si>
  <si>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</si>
  <si>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</si>
  <si>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</si>
  <si>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</si>
  <si>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</si>
  <si>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</si>
  <si>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</si>
  <si>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</si>
  <si>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</si>
  <si>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</si>
  <si>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</si>
  <si>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</si>
  <si>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</si>
  <si>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</si>
  <si>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</si>
  <si>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</si>
  <si>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</si>
  <si>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</si>
  <si>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</si>
  <si>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</si>
  <si>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</si>
  <si>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</si>
  <si>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</si>
  <si>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</si>
  <si>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</si>
  <si>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</si>
  <si>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</si>
  <si>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</si>
  <si>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</si>
  <si>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</si>
  <si>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</si>
  <si>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</si>
  <si>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</si>
  <si>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</si>
  <si>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</si>
  <si>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</si>
  <si>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</si>
  <si>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</si>
  <si>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</si>
  <si>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</si>
  <si>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</si>
  <si>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</si>
  <si>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</si>
  <si>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</si>
  <si>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</si>
  <si>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</si>
  <si>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</si>
  <si>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</si>
  <si>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</si>
  <si>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</si>
  <si>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</si>
  <si>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</si>
  <si>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</si>
  <si>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</si>
  <si>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</si>
  <si>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</si>
  <si>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</si>
  <si>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</si>
  <si>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</si>
  <si>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</si>
  <si>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</si>
  <si>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</si>
  <si>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</si>
  <si>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</si>
  <si>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</si>
  <si>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</si>
  <si>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</si>
  <si>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</si>
  <si>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</si>
  <si>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</si>
  <si>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</si>
  <si>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</si>
  <si>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</si>
  <si>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</si>
  <si>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</si>
  <si>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</si>
  <si>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</si>
  <si>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</si>
  <si>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</si>
  <si>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</si>
  <si>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</si>
  <si>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</si>
  <si>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</si>
  <si>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</si>
  <si>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</si>
  <si>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</si>
  <si>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</si>
  <si>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</si>
  <si>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</si>
  <si>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</si>
  <si>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</si>
  <si>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</si>
  <si>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</si>
  <si>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</si>
  <si>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</si>
  <si>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</si>
  <si>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</si>
  <si>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</si>
  <si>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</si>
  <si>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</si>
  <si>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</si>
  <si>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</si>
  <si>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</si>
  <si>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</si>
  <si>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</si>
  <si>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</si>
  <si>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</si>
  <si>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</si>
  <si>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</si>
  <si>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</si>
  <si>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</si>
  <si>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</si>
  <si>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</si>
  <si>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</si>
  <si>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</si>
  <si>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</si>
  <si>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</si>
  <si>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</si>
  <si>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</si>
  <si>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</si>
  <si>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</si>
  <si>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</si>
  <si>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</si>
  <si>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</si>
  <si>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</si>
  <si>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</si>
  <si>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</si>
  <si>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</si>
  <si>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</si>
  <si>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</si>
  <si>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</si>
  <si>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</si>
  <si>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</si>
  <si>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</si>
  <si>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</si>
  <si>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</si>
  <si>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</si>
  <si>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</si>
  <si>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</si>
  <si>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</si>
  <si>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</si>
  <si>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</si>
  <si>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</si>
  <si>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</si>
  <si>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</si>
  <si>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</si>
  <si>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</si>
  <si>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</si>
  <si>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</si>
  <si>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</si>
  <si>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</si>
  <si>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</si>
  <si>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</si>
  <si>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</si>
  <si>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</si>
  <si>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</si>
  <si>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</si>
  <si>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</si>
  <si>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</si>
  <si>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</si>
  <si>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</si>
  <si>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</si>
  <si>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</si>
  <si>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</si>
  <si>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</si>
  <si>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</si>
  <si>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</si>
  <si>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</si>
  <si>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</si>
  <si>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</si>
  <si>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</si>
  <si>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</si>
  <si>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</si>
  <si>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</si>
  <si>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</si>
  <si>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</si>
  <si>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</si>
  <si>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</si>
  <si>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</si>
  <si>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</si>
  <si>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</si>
  <si>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</si>
  <si>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</si>
  <si>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</si>
  <si>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</si>
  <si>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</si>
  <si>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</si>
  <si>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</si>
  <si>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</si>
  <si>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</si>
  <si>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</si>
  <si>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</si>
  <si>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</si>
  <si>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</si>
  <si>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</si>
  <si>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</si>
  <si>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</si>
  <si>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</si>
  <si>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</si>
  <si>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</si>
  <si>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</si>
  <si>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</si>
  <si>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</si>
  <si>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</si>
  <si>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</si>
  <si>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</si>
  <si>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</si>
  <si>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</si>
  <si>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</si>
  <si>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</si>
  <si>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</si>
  <si>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</si>
  <si>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</si>
  <si>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</si>
  <si>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</si>
  <si>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</si>
  <si>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</si>
  <si>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</si>
  <si>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</si>
  <si>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</si>
  <si>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</si>
  <si>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</si>
  <si>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</si>
  <si>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</si>
  <si>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</si>
  <si>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</si>
  <si>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</si>
  <si>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</si>
  <si>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</si>
  <si>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</si>
  <si>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</si>
  <si>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</si>
  <si>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</si>
  <si>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</si>
  <si>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</si>
  <si>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</si>
  <si>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</si>
  <si>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</si>
  <si>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</si>
  <si>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</si>
  <si>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</si>
  <si>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</si>
  <si>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</si>
  <si>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</si>
  <si>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</si>
  <si>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</si>
  <si>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</si>
  <si>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</si>
  <si>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</si>
  <si>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</si>
  <si>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</si>
  <si>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</si>
  <si>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</si>
  <si>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</si>
  <si>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</si>
  <si>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</si>
  <si>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</si>
  <si>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</si>
  <si>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</si>
  <si>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</si>
  <si>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</si>
  <si>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</si>
  <si>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</si>
  <si>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</si>
  <si>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</si>
  <si>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</si>
  <si>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</si>
  <si>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</si>
  <si>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</si>
  <si>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</si>
  <si>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</si>
  <si>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</si>
  <si>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</si>
  <si>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</si>
  <si>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</si>
  <si>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</si>
  <si>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</si>
  <si>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</si>
  <si>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</si>
  <si>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</si>
  <si>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</si>
  <si>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</si>
  <si>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</si>
  <si>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</si>
  <si>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</si>
  <si>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</si>
  <si>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</si>
  <si>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</si>
  <si>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</si>
  <si>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</si>
  <si>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</si>
  <si>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</si>
  <si>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</si>
  <si>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</si>
  <si>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</si>
  <si>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</si>
  <si>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</si>
  <si>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</si>
  <si>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</si>
  <si>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</si>
  <si>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</si>
  <si>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</si>
  <si>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</si>
  <si>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</si>
  <si>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</si>
  <si>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</si>
  <si>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</si>
  <si>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</si>
  <si>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</si>
  <si>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</si>
  <si>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</si>
  <si>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</si>
  <si>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</si>
  <si>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</si>
  <si>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</si>
  <si>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</si>
  <si>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</si>
  <si>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</si>
  <si>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</si>
  <si>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</si>
  <si>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</si>
  <si>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</si>
  <si>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</si>
  <si>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</si>
  <si>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</si>
  <si>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</si>
  <si>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</si>
  <si>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</si>
  <si>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</si>
  <si>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</si>
  <si>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</si>
  <si>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</si>
  <si>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</si>
  <si>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</si>
  <si>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</si>
  <si>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</si>
  <si>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</si>
  <si>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</si>
  <si>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</si>
  <si>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</si>
  <si>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</si>
  <si>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</si>
  <si>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</si>
  <si>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</si>
  <si>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</si>
  <si>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</si>
  <si>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</si>
  <si>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</si>
  <si>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</si>
  <si>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</si>
  <si>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</si>
  <si>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</si>
  <si>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</si>
  <si>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</si>
  <si>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</si>
  <si>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</si>
  <si>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</si>
  <si>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</si>
  <si>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</si>
  <si>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</si>
  <si>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</si>
  <si>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</si>
  <si>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</si>
  <si>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</si>
  <si>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</si>
  <si>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</si>
  <si>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</si>
  <si>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</si>
  <si>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</si>
  <si>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</si>
  <si>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</si>
  <si>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</si>
  <si>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</si>
  <si>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</si>
  <si>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</si>
  <si>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</si>
  <si>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</si>
  <si>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</si>
  <si>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</si>
  <si>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</si>
  <si>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</si>
  <si>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</si>
  <si>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</si>
  <si>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</si>
  <si>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</si>
  <si>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</si>
  <si>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</si>
  <si>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</si>
  <si>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</si>
  <si>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</si>
  <si>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</si>
  <si>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</si>
  <si>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</si>
  <si>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</si>
  <si>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</si>
  <si>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</si>
  <si>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</si>
  <si>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</si>
  <si>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</si>
  <si>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</si>
  <si>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</si>
  <si>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</si>
  <si>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</si>
  <si>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</si>
  <si>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</si>
  <si>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</si>
  <si>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</si>
  <si>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</si>
  <si>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</si>
  <si>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</si>
  <si>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</si>
  <si>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</si>
  <si>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</si>
  <si>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</si>
  <si>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</si>
  <si>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</si>
  <si>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</si>
  <si>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</si>
  <si>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</si>
  <si>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</si>
  <si>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</si>
  <si>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</si>
  <si>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</si>
  <si>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</si>
  <si>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</si>
  <si>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</si>
  <si>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</si>
  <si>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</si>
  <si>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</si>
  <si>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</si>
  <si>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</si>
  <si>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</si>
  <si>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</si>
  <si>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</si>
  <si>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</si>
  <si>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</si>
  <si>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</si>
  <si>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</si>
  <si>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</si>
  <si>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</si>
  <si>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</si>
  <si>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</si>
  <si>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</si>
  <si>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</si>
  <si>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</si>
  <si>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</si>
  <si>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</si>
  <si>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</si>
  <si>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</si>
  <si>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</si>
  <si>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</si>
  <si>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</si>
  <si>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</si>
  <si>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</si>
  <si>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</si>
  <si>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</si>
  <si>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</si>
  <si>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</si>
  <si>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</si>
  <si>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</si>
  <si>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</si>
  <si>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</si>
  <si>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</si>
  <si>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</si>
  <si>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</si>
  <si>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</si>
  <si>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</si>
  <si>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</si>
  <si>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</si>
  <si>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</si>
  <si>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</si>
  <si>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</si>
  <si>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</si>
  <si>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</si>
  <si>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</si>
  <si>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</si>
  <si>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</si>
  <si>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</si>
  <si>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</si>
  <si>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</si>
  <si>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</si>
  <si>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</si>
  <si>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</si>
  <si>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</si>
  <si>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</si>
  <si>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</si>
  <si>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</si>
  <si>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</si>
  <si>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</si>
  <si>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</si>
  <si>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</si>
  <si>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</si>
  <si>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</si>
  <si>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</si>
  <si>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</si>
  <si>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</si>
  <si>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</si>
  <si>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</si>
  <si>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</si>
  <si>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</si>
  <si>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</si>
  <si>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</si>
  <si>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</si>
  <si>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</si>
  <si>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</si>
  <si>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</si>
  <si>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</si>
  <si>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</si>
  <si>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</si>
  <si>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</si>
  <si>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</si>
  <si>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</si>
  <si>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</si>
  <si>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</si>
  <si>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</si>
  <si>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</si>
  <si>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</si>
  <si>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</si>
  <si>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</si>
  <si>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</si>
  <si>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</si>
  <si>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</si>
  <si>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</si>
  <si>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</si>
  <si>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</si>
  <si>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</si>
  <si>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</si>
  <si>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</si>
  <si>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</si>
  <si>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</si>
  <si>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</si>
  <si>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</si>
  <si>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</si>
  <si>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</si>
  <si>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</si>
  <si>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</si>
  <si>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</si>
  <si>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</si>
  <si>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</si>
  <si>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</si>
  <si>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</si>
  <si>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</si>
  <si>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</si>
  <si>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</si>
  <si>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</si>
  <si>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</si>
  <si>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</si>
  <si>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</si>
  <si>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</si>
  <si>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</si>
  <si>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</si>
  <si>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</si>
  <si>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</si>
  <si>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</si>
  <si>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</si>
  <si>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</si>
  <si>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</si>
  <si>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</si>
  <si>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</si>
  <si>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</si>
  <si>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</si>
  <si>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</si>
  <si>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</si>
  <si>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</si>
  <si>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</si>
  <si>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</si>
  <si>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</si>
  <si>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</si>
  <si>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</si>
  <si>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</si>
  <si>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</si>
  <si>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</si>
  <si>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</si>
  <si>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</si>
  <si>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</si>
  <si>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</si>
  <si>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</si>
  <si>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</si>
  <si>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</si>
  <si>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</si>
  <si>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</si>
  <si>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</si>
  <si>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</si>
  <si>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</si>
  <si>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</si>
  <si>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</si>
  <si>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</si>
  <si>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</si>
  <si>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</si>
  <si>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</si>
  <si>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</si>
  <si>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</si>
  <si>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</si>
  <si>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</si>
  <si>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</si>
  <si>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</si>
  <si>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</si>
  <si>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</si>
  <si>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</si>
  <si>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</si>
  <si>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</si>
  <si>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</si>
  <si>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</si>
  <si>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</si>
  <si>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</si>
  <si>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</si>
  <si>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</si>
  <si>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</si>
  <si>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</si>
  <si>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</si>
  <si>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</si>
  <si>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</si>
  <si>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</si>
  <si>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</si>
  <si>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</si>
  <si>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</si>
  <si>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</si>
  <si>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</si>
  <si>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</si>
  <si>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</si>
  <si>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</si>
  <si>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</si>
  <si>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</si>
  <si>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</si>
  <si>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</si>
  <si>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</si>
  <si>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</si>
  <si>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</si>
  <si>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</si>
  <si>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</si>
  <si>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</si>
  <si>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</si>
  <si>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</si>
  <si>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</si>
  <si>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</si>
  <si>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</si>
  <si>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</si>
  <si>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</si>
  <si>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</si>
  <si>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</si>
  <si>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</si>
  <si>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</si>
  <si>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</si>
  <si>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</si>
  <si>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</si>
  <si>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</si>
  <si>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</si>
  <si>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</si>
  <si>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</si>
  <si>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</si>
  <si>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</si>
  <si>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</si>
  <si>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</si>
  <si>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</si>
  <si>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</si>
  <si>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</si>
  <si>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</si>
  <si>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</si>
  <si>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</si>
  <si>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</si>
  <si>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</si>
  <si>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</si>
  <si>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</si>
  <si>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</si>
  <si>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</si>
  <si>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</si>
  <si>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</si>
  <si>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</si>
  <si>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</si>
  <si>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</si>
  <si>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</si>
  <si>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</si>
  <si>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</si>
  <si>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</si>
  <si>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</si>
  <si>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</si>
  <si>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</si>
  <si>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</si>
  <si>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</si>
  <si>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</si>
  <si>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</si>
  <si>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</si>
  <si>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</si>
  <si>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</si>
  <si>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</si>
  <si>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</si>
  <si>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</si>
  <si>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</si>
  <si>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</si>
  <si>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</si>
  <si>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</si>
  <si>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</si>
  <si>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</si>
  <si>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</si>
  <si>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</si>
  <si>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</si>
  <si>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</si>
  <si>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</si>
  <si>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</si>
  <si>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</si>
  <si>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</si>
  <si>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</si>
  <si>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</si>
  <si>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</si>
  <si>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</si>
  <si>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</si>
  <si>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</si>
  <si>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</si>
  <si>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</si>
  <si>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</si>
  <si>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</si>
  <si>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</si>
  <si>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</si>
  <si>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</si>
  <si>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</si>
  <si>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</si>
  <si>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</si>
  <si>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</si>
  <si>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</si>
  <si>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</si>
  <si>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</si>
  <si>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</si>
  <si>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</si>
  <si>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</si>
  <si>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</si>
  <si>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</si>
  <si>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</si>
  <si>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</si>
  <si>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</si>
  <si>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</si>
  <si>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</si>
  <si>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</si>
  <si>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</si>
  <si>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</si>
  <si>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</si>
  <si>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</si>
  <si>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</si>
  <si>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</si>
  <si>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</si>
  <si>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</si>
  <si>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</si>
  <si>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</si>
  <si>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</si>
  <si>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</si>
  <si>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</si>
  <si>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</si>
  <si>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</si>
  <si>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</si>
  <si>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</si>
  <si>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</si>
  <si>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</si>
  <si>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</si>
  <si>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</si>
  <si>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</si>
  <si>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</si>
  <si>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</si>
  <si>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</si>
  <si>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</si>
  <si>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</si>
  <si>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</si>
  <si>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</si>
  <si>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</si>
  <si>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</si>
  <si>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</si>
  <si>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</si>
  <si>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</si>
  <si>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</si>
  <si>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</si>
  <si>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</si>
  <si>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</si>
  <si>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</si>
  <si>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</si>
  <si>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</si>
  <si>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</si>
  <si>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</si>
  <si>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</si>
  <si>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</si>
  <si>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</si>
  <si>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</si>
  <si>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</si>
  <si>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</si>
  <si>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</si>
  <si>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</si>
  <si>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</si>
  <si>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</si>
  <si>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</si>
  <si>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</si>
  <si>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</si>
  <si>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</si>
  <si>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</si>
  <si>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</si>
  <si>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</si>
  <si>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</si>
  <si>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</si>
  <si>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</si>
  <si>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</si>
  <si>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</si>
  <si>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</si>
  <si>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</si>
  <si>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</si>
  <si>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</si>
  <si>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</si>
  <si>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</si>
  <si>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</si>
  <si>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</si>
  <si>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</si>
  <si>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</si>
  <si>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</si>
  <si>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</si>
  <si>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</si>
  <si>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</si>
  <si>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</si>
  <si>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</si>
  <si>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</si>
  <si>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</si>
  <si>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</si>
  <si>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</si>
  <si>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</si>
  <si>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</si>
  <si>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</si>
  <si>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</si>
  <si>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</si>
  <si>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</si>
  <si>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</si>
  <si>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</si>
  <si>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</si>
  <si>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</si>
  <si>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</si>
  <si>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</si>
  <si>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</si>
  <si>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</si>
  <si>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</si>
  <si>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</si>
  <si>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</si>
  <si>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</si>
  <si>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</si>
  <si>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</si>
  <si>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</si>
  <si>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</si>
  <si>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</si>
  <si>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</si>
  <si>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</si>
  <si>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</si>
  <si>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</si>
  <si>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</si>
  <si>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</si>
  <si>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</si>
  <si>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</si>
  <si>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</si>
  <si>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</si>
  <si>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</si>
  <si>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</si>
  <si>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</si>
  <si>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</si>
  <si>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</si>
  <si>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</si>
  <si>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</si>
  <si>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</si>
  <si>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</si>
  <si>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</si>
  <si>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</si>
  <si>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</si>
  <si>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</si>
  <si>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</si>
  <si>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</si>
  <si>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</si>
  <si>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</si>
  <si>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</si>
  <si>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</si>
  <si>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</si>
  <si>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</si>
  <si>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</si>
  <si>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</si>
  <si>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</si>
  <si>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</si>
  <si>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</si>
  <si>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</si>
  <si>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</si>
  <si>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</si>
  <si>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</si>
  <si>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</si>
  <si>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</si>
  <si>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</si>
  <si>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</si>
  <si>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</si>
  <si>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</si>
  <si>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</si>
  <si>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</si>
  <si>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</si>
  <si>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</si>
  <si>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</si>
  <si>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</si>
  <si>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</si>
  <si>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</si>
  <si>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</si>
  <si>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</si>
  <si>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</si>
  <si>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</si>
  <si>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</si>
  <si>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</si>
  <si>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</si>
  <si>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</si>
  <si>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</si>
  <si>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</si>
  <si>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</si>
  <si>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</si>
  <si>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</si>
  <si>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</si>
  <si>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</si>
  <si>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</si>
  <si>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</si>
  <si>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</si>
  <si>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</si>
  <si>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</si>
  <si>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</si>
  <si>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</si>
  <si>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</si>
  <si>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</si>
  <si>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</si>
  <si>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</si>
  <si>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</si>
  <si>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</si>
  <si>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</si>
  <si>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</si>
  <si>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</si>
  <si>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</si>
  <si>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</si>
  <si>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</si>
  <si>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</si>
  <si>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</si>
  <si>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</si>
  <si>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</si>
  <si>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</si>
  <si>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</si>
  <si>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</si>
  <si>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</si>
  <si>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</si>
  <si>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</si>
  <si>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</si>
  <si>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</si>
  <si>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</si>
  <si>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</si>
  <si>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</si>
  <si>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</si>
  <si>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</si>
  <si>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</si>
  <si>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</si>
  <si>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</si>
  <si>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</si>
  <si>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</si>
  <si>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</si>
  <si>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</si>
  <si>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</si>
  <si>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</si>
  <si>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</si>
  <si>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</si>
  <si>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</si>
  <si>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</si>
  <si>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</si>
  <si>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</si>
  <si>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</si>
  <si>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</si>
  <si>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</si>
  <si>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</si>
  <si>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</si>
  <si>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</si>
  <si>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</si>
  <si>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</si>
  <si>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</si>
  <si>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</si>
  <si>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</si>
  <si>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</si>
  <si>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</si>
  <si>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</si>
  <si>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</si>
  <si>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</si>
  <si>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</si>
  <si>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</si>
  <si>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</si>
  <si>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</si>
  <si>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</si>
  <si>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</si>
  <si>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</si>
  <si>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</si>
  <si>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</si>
  <si>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</si>
  <si>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</si>
  <si>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</si>
  <si>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</si>
  <si>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</si>
  <si>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</si>
  <si>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</si>
  <si>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</si>
  <si>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</si>
  <si>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</si>
  <si>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</si>
  <si>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</si>
  <si>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</si>
  <si>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</si>
  <si>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</si>
  <si>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</si>
  <si>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</si>
  <si>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</si>
  <si>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</si>
  <si>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</si>
  <si>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</si>
  <si>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</si>
  <si>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</si>
  <si>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</si>
  <si>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</si>
  <si>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</si>
  <si>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</si>
  <si>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</si>
  <si>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</si>
  <si>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</si>
  <si>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</si>
  <si>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</si>
  <si>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</si>
  <si>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</si>
  <si>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</si>
  <si>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</si>
  <si>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</si>
  <si>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</si>
  <si>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</si>
  <si>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</si>
  <si>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</si>
  <si>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</si>
  <si>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</si>
  <si>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</si>
  <si>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</si>
  <si>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</si>
  <si>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</si>
  <si>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</si>
  <si>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</si>
  <si>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</si>
  <si>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</si>
  <si>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</si>
  <si>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</si>
  <si>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</si>
  <si>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</si>
  <si>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</si>
  <si>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</si>
  <si>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</si>
  <si>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</si>
  <si>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</si>
  <si>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</si>
  <si>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</si>
  <si>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</si>
  <si>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</si>
  <si>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</si>
  <si>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</si>
  <si>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</si>
  <si>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</si>
  <si>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</si>
  <si>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</si>
  <si>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</si>
  <si>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</si>
  <si>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</si>
  <si>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</si>
  <si>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</si>
  <si>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</si>
  <si>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</si>
  <si>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</si>
  <si>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</si>
  <si>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</si>
  <si>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</si>
  <si>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</si>
  <si>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</si>
  <si>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</si>
  <si>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</si>
  <si>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</si>
  <si>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</si>
  <si>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</si>
  <si>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</si>
  <si>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</si>
  <si>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</si>
  <si>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</si>
  <si>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</si>
  <si>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</si>
  <si>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</si>
  <si>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</si>
  <si>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</si>
  <si>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</si>
  <si>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</si>
  <si>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</si>
  <si>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</si>
  <si>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</si>
  <si>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</si>
  <si>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</si>
  <si>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</si>
  <si>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</si>
  <si>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</si>
  <si>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</si>
  <si>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</si>
  <si>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</si>
  <si>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</si>
  <si>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</si>
  <si>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</si>
  <si>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</si>
  <si>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</si>
  <si>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</si>
  <si>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</si>
  <si>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</si>
  <si>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</si>
  <si>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</si>
  <si>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</si>
  <si>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</si>
  <si>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</si>
  <si>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</si>
  <si>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</si>
  <si>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</si>
  <si>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</si>
  <si>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</si>
  <si>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</si>
  <si>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</si>
  <si>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</si>
  <si>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</si>
  <si>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</si>
  <si>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</si>
  <si>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</si>
  <si>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</si>
  <si>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</si>
  <si>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</si>
  <si>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</si>
  <si>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</si>
  <si>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</si>
  <si>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</si>
  <si>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</si>
  <si>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</si>
  <si>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</si>
  <si>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</si>
  <si>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</si>
  <si>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</si>
  <si>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</si>
  <si>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</si>
  <si>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</si>
  <si>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</si>
  <si>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</si>
  <si>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</si>
  <si>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</si>
  <si>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</si>
  <si>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</si>
  <si>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</si>
  <si>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</si>
  <si>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</si>
  <si>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</si>
  <si>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</si>
  <si>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</si>
  <si>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</si>
  <si>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</si>
  <si>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</si>
  <si>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</si>
  <si>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</si>
  <si>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</si>
  <si>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</si>
  <si>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</si>
  <si>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</si>
  <si>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</si>
  <si>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</si>
  <si>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</si>
  <si>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</si>
  <si>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</si>
  <si>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</si>
  <si>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</si>
  <si>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</si>
  <si>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</si>
  <si>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</si>
  <si>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</si>
  <si>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</si>
  <si>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</si>
  <si>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</si>
  <si>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</si>
  <si>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</si>
  <si>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</si>
  <si>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</si>
  <si>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</si>
  <si>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</si>
  <si>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</si>
  <si>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</si>
  <si>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</si>
  <si>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</si>
  <si>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</si>
  <si>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</si>
  <si>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</si>
  <si>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</si>
  <si>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</si>
  <si>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</si>
  <si>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</si>
  <si>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</si>
  <si>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</si>
  <si>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</si>
  <si>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</si>
  <si>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</si>
  <si>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</si>
  <si>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</si>
  <si>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</si>
  <si>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</si>
  <si>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</si>
  <si>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</si>
  <si>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</si>
  <si>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</si>
  <si>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</si>
  <si>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</si>
  <si>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</si>
  <si>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</si>
  <si>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</si>
  <si>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</si>
  <si>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</si>
  <si>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</si>
  <si>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</si>
  <si>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</si>
  <si>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</si>
  <si>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</si>
  <si>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</si>
  <si>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</si>
  <si>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</si>
  <si>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</si>
  <si>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</si>
  <si>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</si>
  <si>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</si>
  <si>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</si>
  <si>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</si>
  <si>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</si>
  <si>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</si>
  <si>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</si>
  <si>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</si>
  <si>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</si>
  <si>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</si>
  <si>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</si>
  <si>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</si>
  <si>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</si>
  <si>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</si>
  <si>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</si>
  <si>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</si>
  <si>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</si>
  <si>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</si>
  <si>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</si>
  <si>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</si>
  <si>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</si>
  <si>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</si>
  <si>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</si>
  <si>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</si>
  <si>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</si>
  <si>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</si>
  <si>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</si>
  <si>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</si>
  <si>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</si>
  <si>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</si>
  <si>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</si>
  <si>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</si>
  <si>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</si>
  <si>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</si>
  <si>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</si>
  <si>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</si>
  <si>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</si>
  <si>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</si>
  <si>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</si>
  <si>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</si>
  <si>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</si>
  <si>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</si>
  <si>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</si>
  <si>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</si>
  <si>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</si>
  <si>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</si>
  <si>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</si>
  <si>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</si>
  <si>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</si>
  <si>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</si>
  <si>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</si>
  <si>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</si>
  <si>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</si>
  <si>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</si>
  <si>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</si>
  <si>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</si>
  <si>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</si>
  <si>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</si>
  <si>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</si>
  <si>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</si>
  <si>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</si>
  <si>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</si>
  <si>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</si>
  <si>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</si>
  <si>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</si>
  <si>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</si>
  <si>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</si>
  <si>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</si>
  <si>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</si>
  <si>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</si>
  <si>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</si>
  <si>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</si>
  <si>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</si>
  <si>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</si>
  <si>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</si>
  <si>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</si>
  <si>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</si>
  <si>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</si>
  <si>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</si>
  <si>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</si>
  <si>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</si>
  <si>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</si>
  <si>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</si>
  <si>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</si>
  <si>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</si>
  <si>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</si>
  <si>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</si>
  <si>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</si>
  <si>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</si>
  <si>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</si>
  <si>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</si>
  <si>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</si>
  <si>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</si>
  <si>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</si>
  <si>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</si>
  <si>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</si>
  <si>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</si>
  <si>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</si>
  <si>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</si>
  <si>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</si>
  <si>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</si>
  <si>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</si>
  <si>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</si>
  <si>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</si>
  <si>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</si>
  <si>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</si>
  <si>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</si>
  <si>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</si>
  <si>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</si>
  <si>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</si>
  <si>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</si>
  <si>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</si>
  <si>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</si>
  <si>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</si>
  <si>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</si>
  <si>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</si>
  <si>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</si>
  <si>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</si>
  <si>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</si>
  <si>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</si>
  <si>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</si>
  <si>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</si>
  <si>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</si>
  <si>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</si>
  <si>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</si>
  <si>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</si>
  <si>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</si>
  <si>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</si>
  <si>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</si>
  <si>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</si>
  <si>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</si>
  <si>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</si>
  <si>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</si>
  <si>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</si>
  <si>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</si>
  <si>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</si>
  <si>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</si>
  <si>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</si>
  <si>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</si>
  <si>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</si>
  <si>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</si>
  <si>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</si>
  <si>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</si>
  <si>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</si>
  <si>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</si>
  <si>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</si>
  <si>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</si>
  <si>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</si>
  <si>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</si>
  <si>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</si>
  <si>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</si>
  <si>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</si>
  <si>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</si>
  <si>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</si>
  <si>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</si>
  <si>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</si>
  <si>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</si>
  <si>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</si>
  <si>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</si>
  <si>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</si>
  <si>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</si>
  <si>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</si>
  <si>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</si>
  <si>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</si>
  <si>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</si>
  <si>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</si>
  <si>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</si>
  <si>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</si>
  <si>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</si>
  <si>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</si>
  <si>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</si>
  <si>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</si>
  <si>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</si>
  <si>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</si>
  <si>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</si>
  <si>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</si>
  <si>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</si>
  <si>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</si>
  <si>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</si>
  <si>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</si>
  <si>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</si>
  <si>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</si>
  <si>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</si>
  <si>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</si>
  <si>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</si>
  <si>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</si>
  <si>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</si>
  <si>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</si>
  <si>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</si>
  <si>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</si>
  <si>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</si>
  <si>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</si>
  <si>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</si>
  <si>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</si>
  <si>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</si>
  <si>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</si>
  <si>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</si>
  <si>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</si>
  <si>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</si>
  <si>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</si>
  <si>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</si>
  <si>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</si>
  <si>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</si>
  <si>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</si>
  <si>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</si>
  <si>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</si>
  <si>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</si>
  <si>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</si>
  <si>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</si>
  <si>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</si>
  <si>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</si>
  <si>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</si>
  <si>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</si>
  <si>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</si>
  <si>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</si>
  <si>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</si>
  <si>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</si>
  <si>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</si>
  <si>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</si>
  <si>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</si>
  <si>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</si>
  <si>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</si>
  <si>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</si>
  <si>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</si>
  <si>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</si>
  <si>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</si>
  <si>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</si>
  <si>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</si>
  <si>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</si>
  <si>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</si>
  <si>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</si>
  <si>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</si>
  <si>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</si>
  <si>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</si>
  <si>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</si>
  <si>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</si>
  <si>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</si>
  <si>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</si>
  <si>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</si>
  <si>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</si>
  <si>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</si>
  <si>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</si>
  <si>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</si>
  <si>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</si>
  <si>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</si>
  <si>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</si>
  <si>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</si>
  <si>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</si>
  <si>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</si>
  <si>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</si>
  <si>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</si>
  <si>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</si>
  <si>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</si>
  <si>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</si>
  <si>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</si>
  <si>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</si>
  <si>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</si>
  <si>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</si>
  <si>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</si>
  <si>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</si>
  <si>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</si>
  <si>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</si>
  <si>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</si>
  <si>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</si>
  <si>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</si>
  <si>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</si>
  <si>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</si>
  <si>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</si>
  <si>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</si>
  <si>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</si>
  <si>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</si>
  <si>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</si>
  <si>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</si>
  <si>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</si>
  <si>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</si>
  <si>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</si>
  <si>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</si>
  <si>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</si>
  <si>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</si>
  <si>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</si>
  <si>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</si>
  <si>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</si>
  <si>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</si>
  <si>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</si>
  <si>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</si>
  <si>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</si>
  <si>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</si>
  <si>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</si>
  <si>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</si>
  <si>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</si>
  <si>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</si>
  <si>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</si>
  <si>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</si>
  <si>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</si>
  <si>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</si>
  <si>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</si>
  <si>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</si>
  <si>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</si>
  <si>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</si>
  <si>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</si>
  <si>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</si>
  <si>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</si>
  <si>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</si>
  <si>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</si>
  <si>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</si>
  <si>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</si>
  <si>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</si>
  <si>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</si>
  <si>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</si>
  <si>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</si>
  <si>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</si>
  <si>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</si>
  <si>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</si>
  <si>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</si>
  <si>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</si>
  <si>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</si>
  <si>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</si>
  <si>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</si>
  <si>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</si>
  <si>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</si>
  <si>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</si>
  <si>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</si>
  <si>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</si>
  <si>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</si>
  <si>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</si>
  <si>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</si>
  <si>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</si>
  <si>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</si>
  <si>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</si>
  <si>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</si>
  <si>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</si>
  <si>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</si>
  <si>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</si>
  <si>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</si>
  <si>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</si>
  <si>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</si>
  <si>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</si>
  <si>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</si>
  <si>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</si>
  <si>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</si>
  <si>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</si>
  <si>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</si>
  <si>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</si>
  <si>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</si>
  <si>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</si>
  <si>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</si>
  <si>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</si>
  <si>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</si>
  <si>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</si>
  <si>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</si>
  <si>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</si>
  <si>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</si>
  <si>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</si>
  <si>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</si>
  <si>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</si>
  <si>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</si>
  <si>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</si>
  <si>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</si>
  <si>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</si>
  <si>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</si>
  <si>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</si>
  <si>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</si>
  <si>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</si>
  <si>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</si>
  <si>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</si>
  <si>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</si>
  <si>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</si>
  <si>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</si>
  <si>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</si>
  <si>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</si>
  <si>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</si>
  <si>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</si>
  <si>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</si>
  <si>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</si>
  <si>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</si>
  <si>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</si>
  <si>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</si>
  <si>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</si>
  <si>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</si>
  <si>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</si>
  <si>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</si>
  <si>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</si>
  <si>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</si>
  <si>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</si>
  <si>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</si>
  <si>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</si>
  <si>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</si>
  <si>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</si>
  <si>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</si>
  <si>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</si>
  <si>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</si>
  <si>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</si>
  <si>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</si>
  <si>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</si>
  <si>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</si>
  <si>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</si>
  <si>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</si>
  <si>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</si>
  <si>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</si>
  <si>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</si>
  <si>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</si>
  <si>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</si>
  <si>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</si>
  <si>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</si>
  <si>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</si>
  <si>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</si>
  <si>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</si>
  <si>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</si>
  <si>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</si>
  <si>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</si>
  <si>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</si>
  <si>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</si>
  <si>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</si>
  <si>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</si>
  <si>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</si>
  <si>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</si>
  <si>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</si>
  <si>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</si>
  <si>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</si>
  <si>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</si>
  <si>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</si>
  <si>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</si>
  <si>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</si>
  <si>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</si>
  <si>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</si>
  <si>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</si>
  <si>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</si>
  <si>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</si>
  <si>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</si>
  <si>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</si>
  <si>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</si>
  <si>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</si>
  <si>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</si>
  <si>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</si>
  <si>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</si>
  <si>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</si>
  <si>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</si>
  <si>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</si>
  <si>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</si>
  <si>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</si>
  <si>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</si>
  <si>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</si>
  <si>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</si>
  <si>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</si>
  <si>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</si>
  <si>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</si>
  <si>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</si>
  <si>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</si>
  <si>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</si>
  <si>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</si>
  <si>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</si>
  <si>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</si>
  <si>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</si>
  <si>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</si>
  <si>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</si>
  <si>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</si>
  <si>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</si>
  <si>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</si>
  <si>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</si>
  <si>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</si>
  <si>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</si>
  <si>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</si>
  <si>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</si>
  <si>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</si>
  <si>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</si>
  <si>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</si>
  <si>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</si>
  <si>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</si>
  <si>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</si>
  <si>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</si>
  <si>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</si>
  <si>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</si>
  <si>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</si>
  <si>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</si>
  <si>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</si>
  <si>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</si>
  <si>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</si>
  <si>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</si>
  <si>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</si>
  <si>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</si>
  <si>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</si>
  <si>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</si>
  <si>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</si>
  <si>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</si>
  <si>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</si>
  <si>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</si>
  <si>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</si>
  <si>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</si>
  <si>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</si>
  <si>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</si>
  <si>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</si>
  <si>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</si>
  <si>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</si>
  <si>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</si>
  <si>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</si>
  <si>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</si>
  <si>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</si>
  <si>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</si>
  <si>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</si>
  <si>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</si>
  <si>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</si>
  <si>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</si>
  <si>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</si>
  <si>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</si>
  <si>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</si>
  <si>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</si>
  <si>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</si>
  <si>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</si>
  <si>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</si>
  <si>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</si>
  <si>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</si>
  <si>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</si>
  <si>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</si>
  <si>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</si>
  <si>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</si>
  <si>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</si>
  <si>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</si>
  <si>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</si>
  <si>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</si>
  <si>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</si>
  <si>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</si>
  <si>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</si>
  <si>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</si>
  <si>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</si>
  <si>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</si>
  <si>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</si>
  <si>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</si>
  <si>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</si>
  <si>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</si>
  <si>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</si>
  <si>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</si>
  <si>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</si>
  <si>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</si>
  <si>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</si>
  <si>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</si>
  <si>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</si>
  <si>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</si>
  <si>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</si>
  <si>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</si>
  <si>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</si>
  <si>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</si>
  <si>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</si>
  <si>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</si>
  <si>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</si>
  <si>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</si>
  <si>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</si>
  <si>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</si>
  <si>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</si>
  <si>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</si>
  <si>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</si>
  <si>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</si>
  <si>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</si>
  <si>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</si>
  <si>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</si>
  <si>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</si>
  <si>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</si>
  <si>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</si>
  <si>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</si>
  <si>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</si>
  <si>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</si>
  <si>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</si>
  <si>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</si>
  <si>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</si>
  <si>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</si>
  <si>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</si>
  <si>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</si>
  <si>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</si>
  <si>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</si>
  <si>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</si>
  <si>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</si>
  <si>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</si>
  <si>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</si>
  <si>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</si>
  <si>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</si>
  <si>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</si>
  <si>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</si>
  <si>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</si>
  <si>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</si>
  <si>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</si>
  <si>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</si>
  <si>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</si>
  <si>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</si>
  <si>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</si>
  <si>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</si>
  <si>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</si>
  <si>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</si>
  <si>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</si>
  <si>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</si>
  <si>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</si>
  <si>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</si>
  <si>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</si>
  <si>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</si>
  <si>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</si>
  <si>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</si>
  <si>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</si>
  <si>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</si>
  <si>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</si>
  <si>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</si>
  <si>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</si>
  <si>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</si>
  <si>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</si>
  <si>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</si>
  <si>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</si>
  <si>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</si>
  <si>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</si>
  <si>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</si>
  <si>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</si>
  <si>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</si>
  <si>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</si>
  <si>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</si>
  <si>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</si>
  <si>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</si>
  <si>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</si>
  <si>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</si>
  <si>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</si>
  <si>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</si>
  <si>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</si>
  <si>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</si>
  <si>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</si>
  <si>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</si>
  <si>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</si>
  <si>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</si>
  <si>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</si>
  <si>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</si>
  <si>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</si>
  <si>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</si>
  <si>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</si>
  <si>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</si>
  <si>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</si>
  <si>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</si>
  <si>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</si>
  <si>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</si>
  <si>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</si>
  <si>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</si>
  <si>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</si>
  <si>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</si>
  <si>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</si>
  <si>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</si>
  <si>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</si>
  <si>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</si>
  <si>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</si>
  <si>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</si>
  <si>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</si>
  <si>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</si>
  <si>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</si>
  <si>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</si>
  <si>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</si>
  <si>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</si>
  <si>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</si>
  <si>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</si>
  <si>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</si>
  <si>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</si>
  <si>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</si>
  <si>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</si>
  <si>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</si>
  <si>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</si>
  <si>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</si>
  <si>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</si>
  <si>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</si>
  <si>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</si>
  <si>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</si>
  <si>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</si>
  <si>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</si>
  <si>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</si>
  <si>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</si>
  <si>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</si>
  <si>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</si>
  <si>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</si>
  <si>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</si>
  <si>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</si>
  <si>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</si>
  <si>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</si>
  <si>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</si>
  <si>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</si>
  <si>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</si>
  <si>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</si>
  <si>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</si>
  <si>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</si>
  <si>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</si>
  <si>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</si>
  <si>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</si>
  <si>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</si>
  <si>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</si>
  <si>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</si>
  <si>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</si>
  <si>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</si>
  <si>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</si>
  <si>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</si>
  <si>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</si>
  <si>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</si>
  <si>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</si>
  <si>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</si>
  <si>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</si>
  <si>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</si>
  <si>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</si>
  <si>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</si>
  <si>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</si>
  <si>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</si>
  <si>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</si>
  <si>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</si>
  <si>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</si>
  <si>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</si>
  <si>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</si>
  <si>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</si>
  <si>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</si>
  <si>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</si>
  <si>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</si>
  <si>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</si>
  <si>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</si>
  <si>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</si>
  <si>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</si>
  <si>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</si>
  <si>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</si>
  <si>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</si>
  <si>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</si>
  <si>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</si>
  <si>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</si>
  <si>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</si>
  <si>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</si>
  <si>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</si>
  <si>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</si>
  <si>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</si>
  <si>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</si>
  <si>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</si>
  <si>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</si>
  <si>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</si>
  <si>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</si>
  <si>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</si>
  <si>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</si>
  <si>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</si>
  <si>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</si>
  <si>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</si>
  <si>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</si>
  <si>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</si>
  <si>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</si>
  <si>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</si>
  <si>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</si>
  <si>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</si>
  <si>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</si>
  <si>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</si>
  <si>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</si>
  <si>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</si>
  <si>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</si>
  <si>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</si>
  <si>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</si>
  <si>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</si>
  <si>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</si>
  <si>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</si>
  <si>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</si>
  <si>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</si>
  <si>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</si>
  <si>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</si>
  <si>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</si>
  <si>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</si>
  <si>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</si>
  <si>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</si>
  <si>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</si>
  <si>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</si>
  <si>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</si>
  <si>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</si>
  <si>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</si>
  <si>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</si>
  <si>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</si>
  <si>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</si>
  <si>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</si>
  <si>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</si>
  <si>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</si>
  <si>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</si>
  <si>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</si>
  <si>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</si>
  <si>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</si>
  <si>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</si>
  <si>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</si>
  <si>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</si>
  <si>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</si>
  <si>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</si>
  <si>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</si>
  <si>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</si>
  <si>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</si>
  <si>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</si>
  <si>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</si>
  <si>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</si>
  <si>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</si>
  <si>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</si>
  <si>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</si>
  <si>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</si>
  <si>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</si>
  <si>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</si>
  <si>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</si>
  <si>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</si>
  <si>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</si>
  <si>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</si>
  <si>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</si>
  <si>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</si>
  <si>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</si>
  <si>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</si>
  <si>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</si>
  <si>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</si>
  <si>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</si>
  <si>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</si>
  <si>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</si>
  <si>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</si>
  <si>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</si>
  <si>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</si>
  <si>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</si>
  <si>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</si>
  <si>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</si>
  <si>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</si>
  <si>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</si>
  <si>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</si>
  <si>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</si>
  <si>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</si>
  <si>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</si>
  <si>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</si>
  <si>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</si>
  <si>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</si>
  <si>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</si>
  <si>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</si>
  <si>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</si>
  <si>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</si>
  <si>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</si>
  <si>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</si>
  <si>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</si>
  <si>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</si>
  <si>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</si>
  <si>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</si>
  <si>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</si>
  <si>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</si>
  <si>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</si>
  <si>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</si>
  <si>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</si>
  <si>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</si>
  <si>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</si>
  <si>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</si>
  <si>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</si>
  <si>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</si>
  <si>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</si>
  <si>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</si>
  <si>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</si>
  <si>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</si>
  <si>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</si>
  <si>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</si>
  <si>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</si>
  <si>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</si>
  <si>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</si>
  <si>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</si>
  <si>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</si>
  <si>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</si>
  <si>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</si>
  <si>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</si>
  <si>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</si>
  <si>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</si>
  <si>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</si>
  <si>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</si>
  <si>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</si>
  <si>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</si>
  <si>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</si>
  <si>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</si>
  <si>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</si>
  <si>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</si>
  <si>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</si>
  <si>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</si>
  <si>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</si>
  <si>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</si>
  <si>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</si>
  <si>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</si>
  <si>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</si>
  <si>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</si>
  <si>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</si>
  <si>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</si>
  <si>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</si>
  <si>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</si>
  <si>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</si>
  <si>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</si>
  <si>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</si>
  <si>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</si>
  <si>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</si>
  <si>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</si>
  <si>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</si>
  <si>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</si>
  <si>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</si>
  <si>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</si>
  <si>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</si>
  <si>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</si>
  <si>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</si>
  <si>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</si>
  <si>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</si>
  <si>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</si>
  <si>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</si>
  <si>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</si>
  <si>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</si>
  <si>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</si>
  <si>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</si>
  <si>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</si>
  <si>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</si>
  <si>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</si>
  <si>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</si>
  <si>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</si>
  <si>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</si>
  <si>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</si>
  <si>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</si>
  <si>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</si>
  <si>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</si>
  <si>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</si>
  <si>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</si>
  <si>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</si>
  <si>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</si>
  <si>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</si>
  <si>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</si>
  <si>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</si>
  <si>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</si>
  <si>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</si>
  <si>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</si>
  <si>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</si>
  <si>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</si>
  <si>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</si>
  <si>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</si>
  <si>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</si>
  <si>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</si>
  <si>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</si>
  <si>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</si>
  <si>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</si>
  <si>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</si>
  <si>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</si>
  <si>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</si>
  <si>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</si>
  <si>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</si>
  <si>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</si>
  <si>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</si>
  <si>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</si>
  <si>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</si>
  <si>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</si>
  <si>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</si>
  <si>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</si>
  <si>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</si>
  <si>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</si>
  <si>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</si>
  <si>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</si>
  <si>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</si>
  <si>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</si>
  <si>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</si>
  <si>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</si>
  <si>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</si>
  <si>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</si>
  <si>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</si>
  <si>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</si>
  <si>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</si>
  <si>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</si>
  <si>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</si>
  <si>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</si>
  <si>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</si>
  <si>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</si>
  <si>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</si>
  <si>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</si>
  <si>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</si>
  <si>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</si>
  <si>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</si>
  <si>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</si>
  <si>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</si>
  <si>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</si>
  <si>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</si>
  <si>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</si>
  <si>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</si>
  <si>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</si>
  <si>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</si>
  <si>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</si>
  <si>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</si>
  <si>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</si>
  <si>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</si>
  <si>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</si>
  <si>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</si>
  <si>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</si>
  <si>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</si>
  <si>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</si>
  <si>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</si>
  <si>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</si>
  <si>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</si>
  <si>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</si>
  <si>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</si>
  <si>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</si>
  <si>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</si>
  <si>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</si>
  <si>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</si>
  <si>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</si>
  <si>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</si>
  <si>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</si>
  <si>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</si>
  <si>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</si>
  <si>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</si>
  <si>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</si>
  <si>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</si>
  <si>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</si>
  <si>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</si>
  <si>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</si>
  <si>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</si>
  <si>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</si>
  <si>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</si>
  <si>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</si>
  <si>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</si>
  <si>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</si>
  <si>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</si>
  <si>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</si>
  <si>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</si>
  <si>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</si>
  <si>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</si>
  <si>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</si>
  <si>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</si>
  <si>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</si>
  <si>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</si>
  <si>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</si>
  <si>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</si>
  <si>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</si>
  <si>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</si>
  <si>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</si>
  <si>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</si>
  <si>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</si>
  <si>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</si>
  <si>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</si>
  <si>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</si>
  <si>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</si>
  <si>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</si>
  <si>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</si>
  <si>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</si>
  <si>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</si>
  <si>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</si>
  <si>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</si>
  <si>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</si>
  <si>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</si>
  <si>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</si>
  <si>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</si>
  <si>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</si>
  <si>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</si>
  <si>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</si>
  <si>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</si>
  <si>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</si>
  <si>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</si>
  <si>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</si>
  <si>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</si>
  <si>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</si>
  <si>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</si>
  <si>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</si>
  <si>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</si>
  <si>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</si>
  <si>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</si>
  <si>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</si>
  <si>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</si>
  <si>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</si>
  <si>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</si>
  <si>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</si>
  <si>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</si>
  <si>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</si>
  <si>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</si>
  <si>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</si>
  <si>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</si>
  <si>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</si>
  <si>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</si>
  <si>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</si>
  <si>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</si>
  <si>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</si>
  <si>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</si>
  <si>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</si>
  <si>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</si>
  <si>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</si>
  <si>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</si>
  <si>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</si>
  <si>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</si>
  <si>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</si>
  <si>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</si>
  <si>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</si>
  <si>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</si>
  <si>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</si>
  <si>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</si>
  <si>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</si>
  <si>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</si>
  <si>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</si>
  <si>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</si>
  <si>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</si>
  <si>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</si>
  <si>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</si>
  <si>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</si>
  <si>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</si>
  <si>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</si>
  <si>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</si>
  <si>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</si>
  <si>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</si>
  <si>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</si>
  <si>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</si>
  <si>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</si>
  <si>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</si>
  <si>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</si>
  <si>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</si>
  <si>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</si>
  <si>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</si>
  <si>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</si>
  <si>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</si>
  <si>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</si>
  <si>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</si>
  <si>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</si>
  <si>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</si>
  <si>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</si>
  <si>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</si>
  <si>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</si>
  <si>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</si>
  <si>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</si>
  <si>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</si>
  <si>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</si>
  <si>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</si>
  <si>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</si>
  <si>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</si>
  <si>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</si>
  <si>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</si>
  <si>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</si>
  <si>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</si>
  <si>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</si>
  <si>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</si>
  <si>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</si>
  <si>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</si>
  <si>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</si>
  <si>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</si>
  <si>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</si>
  <si>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</si>
  <si>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</si>
  <si>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</si>
  <si>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</si>
  <si>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</si>
  <si>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</si>
  <si>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</si>
  <si>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</si>
  <si>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</si>
  <si>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</si>
  <si>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</si>
  <si>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</si>
  <si>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</si>
  <si>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</si>
  <si>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</si>
  <si>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</si>
  <si>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</si>
  <si>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</si>
  <si>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</si>
  <si>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</si>
  <si>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</si>
  <si>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</si>
  <si>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</si>
  <si>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</si>
  <si>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</si>
  <si>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</si>
  <si>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</si>
  <si>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</si>
  <si>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</si>
  <si>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</si>
  <si>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</si>
  <si>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</si>
  <si>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</si>
  <si>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</si>
  <si>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</si>
  <si>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</si>
  <si>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</si>
  <si>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</si>
  <si>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</si>
  <si>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</si>
  <si>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</si>
  <si>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</si>
  <si>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</si>
  <si>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</si>
  <si>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</si>
  <si>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</si>
  <si>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</si>
  <si>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</si>
  <si>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</si>
  <si>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</si>
  <si>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</si>
  <si>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</si>
  <si>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</si>
  <si>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</si>
  <si>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</si>
  <si>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</si>
  <si>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</si>
  <si>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</si>
  <si>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</si>
  <si>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</si>
  <si>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</si>
  <si>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</si>
  <si>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</si>
  <si>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</si>
  <si>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</si>
  <si>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</si>
  <si>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</si>
  <si>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</si>
  <si>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</si>
  <si>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</si>
  <si>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</si>
  <si>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</si>
  <si>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</si>
  <si>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</si>
  <si>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</si>
  <si>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</si>
  <si>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</si>
  <si>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</si>
  <si>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</si>
  <si>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</si>
  <si>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</si>
  <si>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</si>
  <si>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</si>
  <si>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</si>
  <si>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</si>
  <si>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</si>
  <si>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</si>
  <si>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</si>
  <si>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</si>
  <si>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</si>
  <si>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</si>
  <si>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</si>
  <si>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</si>
  <si>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</si>
  <si>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</si>
  <si>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</si>
  <si>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</si>
  <si>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</si>
  <si>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</si>
  <si>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</si>
  <si>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</si>
  <si>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</si>
  <si>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</si>
  <si>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</si>
  <si>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</si>
  <si>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</si>
  <si>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</si>
  <si>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</si>
  <si>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</si>
  <si>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</si>
  <si>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</si>
  <si>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</si>
  <si>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</si>
  <si>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</si>
  <si>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</si>
  <si>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</si>
  <si>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</si>
  <si>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</si>
  <si>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</si>
  <si>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</si>
  <si>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</si>
  <si>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</si>
  <si>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</si>
  <si>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</si>
  <si>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</si>
  <si>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</si>
  <si>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</si>
  <si>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</si>
  <si>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</si>
  <si>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</si>
  <si>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</si>
  <si>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</si>
  <si>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</si>
  <si>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</si>
  <si>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</si>
  <si>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</si>
  <si>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</si>
  <si>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</si>
  <si>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</si>
  <si>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</si>
  <si>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</si>
  <si>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</si>
  <si>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</si>
  <si>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</si>
  <si>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</si>
  <si>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</si>
  <si>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</si>
  <si>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</si>
  <si>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</si>
  <si>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</si>
  <si>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</si>
  <si>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</si>
  <si>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</si>
  <si>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</si>
  <si>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</si>
  <si>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</si>
  <si>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</si>
  <si>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</si>
  <si>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</si>
  <si>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</si>
  <si>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</si>
  <si>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</si>
  <si>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</si>
  <si>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</si>
  <si>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</si>
  <si>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</si>
  <si>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</si>
  <si>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</si>
  <si>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</si>
  <si>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</si>
  <si>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</si>
  <si>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</si>
  <si>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</si>
  <si>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</si>
  <si>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</si>
  <si>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</si>
  <si>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</si>
  <si>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</si>
  <si>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</si>
  <si>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</si>
  <si>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</si>
  <si>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</si>
  <si>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</si>
  <si>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</si>
  <si>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</si>
  <si>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</si>
  <si>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</si>
  <si>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</si>
  <si>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</si>
  <si>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</si>
  <si>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</si>
  <si>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</si>
  <si>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</si>
  <si>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</si>
  <si>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</si>
  <si>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</si>
  <si>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</si>
  <si>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</si>
  <si>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</si>
  <si>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</si>
  <si>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</si>
  <si>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</si>
  <si>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</si>
  <si>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</si>
  <si>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</si>
  <si>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</si>
  <si>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</si>
  <si>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</si>
  <si>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</si>
  <si>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</si>
  <si>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</si>
  <si>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</si>
  <si>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</si>
  <si>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</si>
  <si>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</si>
  <si>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</si>
  <si>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</si>
  <si>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</si>
  <si>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</si>
  <si>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</si>
  <si>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</si>
  <si>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</si>
  <si>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</si>
  <si>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</si>
  <si>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</si>
  <si>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</si>
  <si>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</si>
  <si>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</si>
  <si>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</si>
  <si>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</si>
  <si>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</si>
  <si>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</si>
  <si>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</si>
  <si>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</si>
  <si>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</si>
  <si>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</si>
  <si>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</si>
  <si>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</si>
  <si>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</si>
  <si>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</si>
  <si>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</si>
  <si>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</si>
  <si>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</si>
  <si>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</si>
  <si>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</si>
  <si>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</si>
  <si>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</si>
  <si>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</si>
  <si>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</si>
  <si>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</si>
  <si>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</si>
  <si>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</si>
  <si>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</si>
  <si>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</si>
  <si>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</si>
  <si>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</si>
  <si>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</si>
  <si>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</si>
  <si>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</si>
  <si>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</si>
  <si>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</si>
  <si>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</si>
  <si>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</si>
  <si>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</si>
  <si>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</si>
  <si>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</si>
  <si>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</si>
  <si>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</si>
  <si>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</si>
  <si>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</si>
  <si>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</si>
  <si>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</si>
  <si>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</si>
  <si>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</si>
  <si>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</si>
  <si>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</si>
  <si>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</si>
  <si>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</si>
  <si>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</si>
  <si>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</si>
  <si>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</si>
  <si>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</si>
  <si>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</si>
  <si>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</si>
  <si>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</si>
  <si>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</si>
  <si>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</si>
  <si>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</si>
  <si>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</si>
  <si>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</si>
  <si>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</si>
  <si>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</si>
  <si>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</si>
  <si>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</si>
  <si>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</si>
  <si>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</si>
  <si>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</si>
  <si>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</si>
  <si>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</si>
  <si>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</si>
  <si>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</si>
  <si>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</si>
  <si>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</si>
  <si>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</si>
  <si>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</si>
  <si>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</si>
  <si>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</si>
  <si>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</si>
  <si>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</si>
  <si>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</si>
  <si>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</si>
  <si>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</si>
  <si>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</si>
  <si>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</si>
  <si>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</si>
  <si>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</si>
  <si>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</si>
  <si>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</si>
  <si>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</si>
  <si>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</si>
  <si>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</si>
  <si>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</si>
  <si>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</si>
  <si>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</si>
  <si>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</si>
  <si>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</si>
  <si>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</si>
  <si>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</si>
  <si>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</si>
  <si>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</si>
  <si>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</si>
  <si>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</si>
  <si>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</si>
  <si>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</si>
  <si>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</si>
  <si>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</si>
  <si>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</si>
  <si>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</si>
  <si>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</si>
  <si>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</si>
  <si>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</si>
  <si>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</si>
  <si>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</si>
  <si>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</si>
  <si>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</si>
  <si>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</si>
  <si>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</si>
  <si>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</si>
  <si>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</si>
  <si>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</si>
  <si>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</si>
  <si>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</si>
  <si>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</si>
  <si>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</si>
  <si>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</si>
  <si>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</si>
  <si>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</si>
  <si>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</si>
  <si>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</si>
  <si>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</si>
  <si>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</si>
  <si>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</si>
  <si>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</si>
  <si>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</si>
  <si>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</si>
  <si>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</si>
  <si>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</si>
  <si>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</si>
  <si>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</si>
  <si>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</si>
  <si>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</si>
  <si>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</si>
  <si>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</si>
  <si>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</si>
  <si>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</si>
  <si>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</si>
  <si>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</si>
  <si>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</si>
  <si>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</si>
  <si>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</si>
  <si>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</si>
  <si>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</si>
  <si>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</si>
  <si>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</si>
  <si>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</si>
  <si>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</si>
  <si>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</si>
  <si>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</si>
  <si>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</si>
  <si>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</si>
  <si>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</si>
  <si>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</si>
  <si>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</si>
  <si>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</si>
  <si>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</si>
  <si>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</si>
  <si>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</si>
  <si>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</si>
  <si>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</si>
  <si>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</si>
  <si>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</si>
  <si>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</si>
  <si>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</si>
  <si>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</si>
  <si>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</si>
  <si>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</si>
  <si>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</si>
  <si>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</si>
  <si>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</si>
  <si>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</si>
  <si>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</si>
  <si>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</si>
  <si>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</si>
  <si>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</si>
  <si>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</si>
  <si>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</si>
  <si>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</si>
  <si>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</si>
  <si>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</si>
  <si>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</si>
  <si>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</si>
  <si>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</si>
  <si>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</si>
  <si>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</si>
  <si>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</si>
  <si>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</si>
  <si>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</si>
  <si>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</si>
  <si>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</si>
  <si>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</si>
  <si>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</si>
  <si>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</si>
  <si>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</si>
  <si>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</si>
  <si>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</si>
  <si>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</si>
  <si>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</si>
  <si>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</si>
  <si>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</si>
  <si>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</si>
  <si>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</si>
  <si>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</si>
  <si>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</si>
  <si>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</si>
  <si>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</si>
  <si>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</si>
  <si>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</si>
  <si>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</si>
  <si>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</si>
  <si>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</si>
  <si>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</si>
  <si>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</si>
  <si>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</si>
  <si>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</si>
  <si>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</si>
  <si>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</si>
  <si>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</si>
  <si>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</si>
  <si>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</si>
  <si>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</si>
  <si>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</si>
  <si>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</si>
  <si>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</si>
  <si>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</si>
  <si>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</si>
  <si>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</si>
  <si>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</si>
  <si>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</si>
  <si>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</si>
  <si>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</si>
  <si>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</si>
  <si>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</si>
  <si>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</si>
  <si>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</si>
  <si>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</si>
  <si>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</si>
  <si>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</si>
  <si>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</si>
  <si>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</si>
  <si>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</si>
  <si>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</si>
  <si>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</si>
  <si>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</si>
  <si>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</si>
  <si>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</si>
  <si>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</si>
  <si>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</si>
  <si>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</si>
  <si>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</si>
  <si>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</si>
  <si>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</si>
  <si>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</si>
  <si>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</si>
  <si>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</si>
  <si>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</si>
  <si>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</si>
  <si>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</si>
  <si>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</si>
  <si>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</si>
  <si>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</si>
  <si>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</si>
  <si>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</si>
  <si>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</si>
  <si>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</si>
  <si>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</si>
  <si>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</si>
  <si>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</si>
  <si>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</si>
  <si>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</si>
  <si>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</si>
  <si>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</si>
  <si>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</si>
  <si>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</si>
  <si>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</si>
  <si>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</si>
  <si>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</si>
  <si>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</si>
  <si>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</si>
  <si>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</si>
  <si>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</si>
  <si>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</si>
  <si>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</si>
  <si>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</si>
  <si>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</si>
  <si>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</si>
  <si>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</si>
  <si>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</si>
  <si>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</si>
  <si>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</si>
  <si>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</si>
  <si>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</si>
  <si>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</si>
  <si>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</si>
  <si>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</si>
  <si>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</si>
  <si>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</si>
  <si>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</si>
  <si>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</si>
  <si>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</si>
  <si>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</si>
  <si>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</si>
  <si>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</si>
  <si>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</si>
  <si>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</si>
  <si>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</si>
  <si>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</si>
  <si>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</si>
  <si>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</si>
  <si>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</si>
  <si>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</si>
  <si>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</si>
  <si>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</si>
  <si>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</si>
  <si>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</si>
  <si>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</si>
  <si>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</si>
  <si>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</si>
  <si>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</si>
  <si>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</si>
  <si>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</si>
  <si>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</si>
  <si>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</si>
  <si>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</si>
  <si>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</si>
  <si>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</si>
  <si>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</si>
  <si>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</si>
  <si>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</si>
  <si>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</si>
  <si>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</si>
  <si>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</si>
  <si>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</si>
  <si>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</si>
  <si>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</si>
  <si>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</si>
  <si>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</si>
  <si>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</si>
  <si>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</si>
  <si>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</si>
  <si>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</si>
  <si>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</si>
  <si>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</si>
  <si>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</si>
  <si>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</si>
  <si>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</si>
  <si>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</si>
  <si>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</si>
  <si>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</si>
  <si>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</si>
  <si>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</si>
  <si>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</si>
  <si>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</si>
  <si>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</si>
  <si>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</si>
  <si>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</si>
  <si>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</si>
  <si>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</si>
  <si>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</si>
  <si>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</si>
  <si>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</si>
  <si>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</si>
  <si>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</si>
  <si>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</si>
  <si>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</si>
  <si>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</si>
  <si>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</si>
  <si>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</si>
  <si>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</si>
  <si>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</si>
  <si>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</si>
  <si>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</si>
  <si>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</si>
  <si>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</si>
  <si>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</si>
  <si>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</si>
  <si>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</si>
  <si>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</si>
  <si>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</si>
  <si>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</si>
  <si>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</si>
  <si>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</si>
  <si>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</si>
  <si>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</si>
  <si>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</si>
  <si>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</si>
  <si>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</si>
  <si>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</si>
  <si>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</si>
  <si>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</si>
  <si>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</si>
  <si>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</si>
  <si>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</si>
  <si>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</si>
  <si>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</si>
  <si>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</si>
  <si>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</si>
  <si>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</si>
  <si>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</si>
  <si>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</si>
  <si>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</si>
  <si>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</si>
  <si>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</si>
  <si>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</si>
  <si>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</si>
  <si>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</si>
  <si>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</si>
  <si>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</si>
  <si>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</si>
  <si>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</si>
  <si>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</si>
  <si>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</si>
  <si>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</si>
  <si>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</si>
  <si>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</si>
  <si>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</si>
  <si>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</si>
  <si>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</si>
  <si>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</si>
  <si>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</si>
  <si>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</si>
  <si>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</si>
  <si>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</si>
  <si>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</si>
  <si>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</si>
  <si>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</si>
  <si>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</si>
  <si>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</si>
  <si>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</si>
  <si>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</si>
  <si>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</si>
  <si>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</si>
  <si>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</si>
  <si>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</si>
  <si>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</si>
  <si>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</si>
  <si>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</si>
  <si>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</si>
  <si>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</si>
  <si>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</si>
  <si>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</si>
  <si>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</si>
  <si>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</si>
  <si>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</si>
  <si>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</si>
  <si>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</si>
  <si>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</si>
  <si>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</si>
  <si>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</si>
  <si>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</si>
  <si>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</si>
  <si>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</si>
  <si>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</si>
  <si>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</si>
  <si>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</si>
  <si>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</si>
  <si>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</si>
  <si>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</si>
  <si>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</si>
  <si>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</si>
  <si>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</si>
  <si>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</si>
  <si>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</si>
  <si>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</si>
  <si>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</si>
  <si>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</si>
  <si>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</si>
  <si>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</si>
  <si>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</si>
  <si>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</si>
  <si>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</si>
  <si>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</si>
  <si>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</si>
  <si>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</si>
  <si>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</si>
  <si>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</si>
  <si>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</si>
  <si>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</si>
  <si>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</si>
  <si>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</si>
  <si>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</si>
  <si>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</si>
  <si>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</si>
  <si>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</si>
  <si>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</si>
  <si>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</si>
  <si>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</si>
  <si>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</si>
  <si>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</si>
  <si>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</si>
  <si>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</si>
  <si>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</si>
  <si>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</si>
  <si>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</si>
  <si>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</si>
  <si>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</si>
  <si>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</si>
  <si>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</si>
  <si>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</si>
  <si>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</si>
  <si>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</si>
  <si>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</si>
  <si>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</si>
  <si>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</si>
  <si>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</si>
  <si>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</si>
  <si>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</si>
  <si>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</si>
  <si>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</si>
  <si>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</si>
  <si>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</si>
  <si>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</si>
  <si>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</si>
  <si>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</si>
  <si>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</si>
  <si>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</si>
  <si>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</si>
  <si>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</si>
  <si>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</si>
  <si>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</si>
  <si>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</si>
  <si>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</si>
  <si>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</si>
  <si>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</si>
  <si>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</si>
  <si>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</si>
  <si>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</si>
  <si>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</si>
  <si>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</si>
  <si>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</si>
  <si>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</si>
  <si>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</si>
  <si>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</si>
  <si>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</si>
  <si>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</si>
  <si>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</si>
  <si>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</si>
  <si>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</si>
  <si>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</si>
  <si>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</si>
  <si>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</si>
  <si>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</si>
  <si>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</si>
  <si>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</si>
  <si>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</si>
  <si>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</si>
  <si>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</si>
  <si>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</si>
  <si>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</si>
  <si>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</si>
  <si>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</si>
  <si>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</si>
  <si>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</si>
  <si>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</si>
  <si>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</si>
  <si>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</si>
  <si>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</si>
  <si>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</si>
  <si>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</si>
  <si>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</si>
  <si>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</si>
  <si>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</si>
  <si>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</si>
  <si>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</si>
  <si>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</si>
  <si>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</si>
  <si>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</si>
  <si>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</si>
  <si>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</si>
  <si>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</si>
  <si>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</si>
  <si>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</si>
  <si>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</si>
  <si>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</si>
  <si>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</si>
  <si>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</si>
  <si>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</si>
  <si>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</si>
  <si>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</si>
  <si>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</si>
  <si>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</si>
  <si>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</si>
  <si>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</si>
  <si>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</si>
  <si>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</si>
  <si>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</si>
  <si>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</si>
  <si>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</si>
  <si>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</si>
  <si>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</si>
  <si>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</si>
  <si>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</si>
  <si>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</si>
  <si>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</si>
  <si>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</si>
  <si>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</si>
  <si>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</si>
  <si>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</si>
  <si>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</si>
  <si>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</si>
  <si>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</si>
  <si>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</si>
  <si>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</si>
  <si>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</si>
  <si>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</si>
  <si>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</si>
  <si>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</si>
  <si>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</si>
  <si>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</si>
  <si>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</si>
  <si>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</si>
  <si>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</si>
  <si>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</si>
  <si>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</si>
  <si>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</si>
  <si>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</si>
  <si>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</si>
  <si>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</si>
  <si>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</si>
  <si>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</si>
  <si>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</si>
  <si>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</si>
  <si>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</si>
  <si>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</si>
  <si>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</si>
  <si>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</si>
  <si>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</si>
  <si>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</si>
  <si>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</si>
  <si>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</si>
  <si>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</si>
  <si>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</si>
  <si>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</si>
  <si>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</si>
  <si>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</si>
  <si>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</si>
  <si>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</si>
  <si>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</si>
  <si>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</si>
  <si>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</si>
  <si>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</si>
  <si>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</si>
  <si>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</si>
  <si>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</si>
  <si>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</si>
  <si>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</si>
  <si>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</si>
  <si>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</si>
  <si>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</si>
  <si>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</si>
  <si>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</si>
  <si>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</si>
  <si>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</si>
  <si>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</si>
  <si>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</si>
  <si>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</si>
  <si>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</si>
  <si>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</si>
  <si>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</si>
  <si>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</si>
  <si>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</si>
  <si>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</si>
  <si>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</si>
  <si>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</si>
  <si>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</si>
  <si>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</si>
  <si>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</si>
  <si>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</si>
  <si>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</si>
  <si>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</si>
  <si>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</si>
  <si>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</si>
  <si>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</si>
  <si>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</si>
  <si>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</si>
  <si>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</si>
  <si>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</si>
  <si>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</si>
  <si>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</si>
  <si>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</si>
  <si>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</si>
  <si>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</si>
  <si>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</si>
  <si>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</si>
  <si>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</si>
  <si>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</si>
  <si>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</si>
  <si>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</si>
  <si>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</si>
  <si>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</si>
  <si>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</si>
  <si>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</si>
  <si>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</si>
  <si>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</si>
  <si>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</si>
  <si>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</si>
  <si>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</si>
  <si>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</si>
  <si>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</si>
  <si>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</si>
  <si>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</si>
  <si>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</si>
  <si>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</si>
  <si>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</si>
  <si>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</si>
  <si>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</si>
  <si>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</si>
  <si>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</si>
  <si>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</si>
  <si>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</si>
  <si>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</si>
  <si>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</si>
  <si>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</si>
  <si>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</si>
  <si>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</si>
  <si>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</si>
  <si>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</si>
  <si>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</si>
  <si>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</si>
  <si>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</si>
  <si>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</si>
  <si>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</si>
  <si>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</si>
  <si>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</si>
  <si>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</si>
  <si>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</si>
  <si>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</si>
  <si>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</si>
  <si>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</si>
  <si>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</si>
  <si>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</si>
  <si>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</si>
  <si>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</si>
  <si>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</si>
  <si>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</si>
  <si>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</si>
  <si>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</si>
  <si>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</si>
  <si>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</si>
  <si>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</si>
  <si>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</si>
  <si>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</si>
  <si>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</si>
  <si>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</si>
  <si>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</si>
  <si>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</si>
  <si>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</si>
  <si>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</si>
  <si>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</si>
  <si>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</si>
  <si>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</si>
  <si>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</si>
  <si>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</si>
  <si>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</si>
  <si>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</si>
  <si>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</si>
  <si>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</si>
  <si>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</si>
  <si>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</si>
  <si>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</si>
  <si>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</si>
  <si>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</si>
  <si>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</si>
  <si>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</si>
  <si>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</si>
  <si>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</si>
  <si>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</si>
  <si>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</si>
  <si>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</si>
  <si>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</si>
  <si>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</si>
  <si>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</si>
  <si>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</si>
  <si>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</si>
  <si>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</si>
  <si>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</si>
  <si>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</si>
  <si>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</si>
  <si>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</si>
  <si>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</si>
  <si>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</si>
  <si>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</si>
  <si>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</si>
  <si>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</si>
  <si>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</si>
  <si>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</si>
  <si>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</si>
  <si>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</si>
  <si>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</si>
  <si>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</si>
  <si>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</si>
  <si>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</si>
  <si>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</si>
  <si>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</si>
  <si>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</si>
  <si>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</si>
  <si>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</si>
  <si>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</si>
  <si>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</si>
  <si>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</si>
  <si>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</si>
  <si>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</si>
  <si>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</si>
  <si>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</si>
  <si>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</si>
  <si>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</si>
  <si>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</si>
  <si>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</si>
  <si>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</si>
  <si>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</si>
  <si>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</si>
  <si>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</si>
  <si>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</si>
  <si>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</si>
  <si>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</si>
  <si>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</si>
  <si>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</si>
  <si>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</si>
  <si>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</si>
  <si>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</si>
  <si>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</si>
  <si>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</si>
  <si>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</si>
  <si>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</si>
  <si>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</si>
  <si>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</si>
  <si>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</si>
  <si>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</si>
  <si>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</si>
  <si>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</si>
  <si>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</si>
  <si>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</si>
  <si>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</si>
  <si>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</si>
  <si>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</si>
  <si>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</si>
  <si>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</si>
  <si>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</si>
  <si>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</si>
  <si>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</si>
  <si>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</si>
  <si>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</si>
  <si>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</si>
  <si>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</si>
  <si>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</si>
  <si>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</si>
  <si>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</si>
  <si>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</si>
  <si>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</si>
  <si>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</si>
  <si>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</si>
  <si>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</si>
  <si>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</si>
  <si>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</si>
  <si>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</si>
  <si>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</si>
  <si>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</si>
  <si>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</si>
  <si>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</si>
  <si>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</si>
  <si>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</si>
  <si>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</si>
  <si>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</si>
  <si>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</si>
  <si>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</si>
  <si>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</si>
  <si>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</si>
  <si>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</si>
  <si>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</si>
  <si>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</si>
  <si>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</si>
  <si>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</si>
  <si>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</si>
  <si>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</si>
  <si>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</si>
  <si>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</si>
  <si>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</si>
  <si>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</si>
  <si>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</si>
  <si>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</si>
  <si>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</si>
  <si>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</si>
  <si>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</si>
  <si>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</si>
  <si>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</si>
  <si>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</si>
  <si>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</si>
  <si>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</si>
  <si>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</si>
  <si>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</si>
  <si>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</si>
  <si>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</si>
  <si>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</si>
  <si>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</si>
  <si>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</si>
  <si>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</si>
  <si>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</si>
  <si>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</si>
  <si>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</si>
  <si>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</si>
  <si>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</si>
  <si>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</si>
  <si>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</si>
  <si>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</si>
  <si>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</si>
  <si>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</si>
  <si>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</si>
  <si>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</si>
  <si>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</si>
  <si>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</si>
  <si>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</si>
  <si>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</si>
  <si>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</si>
  <si>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</si>
  <si>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</si>
  <si>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</si>
  <si>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</si>
  <si>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</si>
  <si>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</si>
  <si>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</si>
  <si>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</si>
  <si>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</si>
  <si>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</si>
  <si>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</si>
  <si>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</si>
  <si>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</si>
  <si>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</si>
  <si>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</si>
  <si>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</si>
  <si>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</si>
  <si>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</si>
  <si>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</si>
  <si>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</si>
  <si>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</si>
  <si>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</si>
  <si>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</si>
  <si>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</si>
  <si>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</si>
  <si>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</si>
  <si>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</si>
  <si>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</si>
  <si>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</si>
  <si>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</si>
  <si>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</si>
  <si>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</si>
  <si>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</si>
  <si>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</si>
  <si>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</si>
  <si>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</si>
  <si>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</si>
  <si>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</si>
  <si>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</si>
  <si>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</si>
  <si>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</si>
  <si>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</si>
  <si>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</si>
  <si>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</si>
  <si>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</si>
  <si>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</si>
  <si>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</si>
  <si>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</si>
  <si>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</si>
  <si>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</si>
  <si>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</si>
  <si>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</si>
  <si>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</si>
  <si>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</si>
  <si>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</si>
  <si>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</si>
  <si>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</si>
  <si>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</si>
  <si>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</si>
  <si>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</si>
  <si>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</si>
  <si>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</si>
  <si>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</si>
  <si>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</si>
  <si>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</si>
  <si>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</si>
  <si>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</si>
  <si>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</si>
  <si>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</si>
  <si>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</si>
  <si>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</si>
  <si>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</si>
  <si>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</si>
  <si>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</si>
  <si>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</si>
  <si>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</si>
  <si>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</si>
  <si>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</si>
  <si>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</si>
  <si>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</si>
  <si>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</si>
  <si>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</si>
  <si>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</si>
  <si>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</si>
  <si>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</si>
  <si>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</si>
  <si>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</si>
  <si>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</si>
  <si>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</si>
  <si>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</si>
  <si>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</si>
  <si>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</si>
  <si>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</si>
  <si>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</si>
  <si>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</si>
  <si>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</si>
  <si>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</si>
  <si>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</si>
  <si>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</si>
  <si>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</si>
  <si>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</si>
  <si>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</si>
  <si>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</si>
  <si>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</si>
  <si>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</si>
  <si>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</si>
  <si>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</si>
  <si>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</si>
  <si>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</si>
  <si>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</si>
  <si>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</si>
  <si>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</si>
  <si>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</si>
  <si>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</si>
  <si>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</si>
  <si>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</si>
  <si>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</si>
  <si>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</si>
  <si>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</si>
  <si>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</si>
  <si>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</si>
  <si>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</si>
  <si>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</si>
  <si>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</si>
  <si>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</si>
  <si>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</si>
  <si>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</si>
  <si>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</si>
  <si>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</si>
  <si>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</si>
  <si>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</si>
  <si>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</si>
  <si>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</si>
  <si>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</si>
  <si>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</si>
  <si>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</si>
  <si>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</si>
  <si>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</si>
  <si>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</si>
  <si>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</si>
  <si>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</si>
  <si>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</si>
  <si>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</si>
  <si>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</si>
  <si>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</si>
  <si>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</si>
  <si>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</si>
  <si>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</si>
  <si>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</si>
  <si>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</si>
  <si>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</si>
  <si>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</si>
  <si>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</si>
  <si>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</si>
  <si>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</si>
  <si>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</si>
  <si>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</si>
  <si>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</si>
  <si>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</si>
  <si>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</si>
  <si>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</si>
  <si>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</si>
  <si>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</si>
  <si>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</si>
  <si>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</si>
  <si>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</si>
  <si>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</si>
  <si>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</si>
  <si>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</si>
  <si>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</si>
  <si>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</si>
  <si>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</si>
  <si>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</si>
  <si>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</si>
  <si>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</si>
  <si>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</si>
  <si>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</si>
  <si>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</si>
  <si>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</si>
  <si>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</si>
  <si>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</si>
  <si>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</si>
  <si>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</si>
  <si>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</si>
  <si>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</si>
  <si>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</si>
  <si>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</si>
  <si>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</si>
  <si>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</si>
  <si>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</si>
  <si>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</si>
  <si>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</si>
  <si>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</si>
  <si>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</si>
  <si>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</si>
  <si>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</si>
  <si>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</si>
  <si>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</si>
  <si>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</si>
  <si>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</si>
  <si>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</si>
  <si>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</si>
  <si>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</si>
  <si>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</si>
  <si>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</si>
  <si>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</si>
  <si>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</si>
  <si>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</si>
  <si>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</si>
  <si>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</si>
  <si>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</si>
  <si>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</si>
  <si>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</si>
  <si>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</si>
  <si>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</si>
  <si>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</si>
  <si>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</si>
  <si>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</si>
  <si>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</si>
  <si>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</si>
  <si>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</si>
  <si>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</si>
  <si>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</si>
  <si>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</si>
  <si>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</si>
  <si>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</si>
  <si>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</si>
  <si>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</si>
  <si>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</si>
  <si>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</si>
  <si>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</si>
  <si>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</si>
  <si>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</si>
  <si>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</si>
  <si>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</si>
  <si>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</si>
  <si>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</si>
  <si>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</si>
  <si>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</si>
  <si>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</si>
  <si>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</si>
  <si>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</si>
  <si>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</si>
  <si>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</si>
  <si>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</si>
  <si>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</si>
  <si>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</si>
  <si>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</si>
  <si>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</si>
  <si>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</si>
  <si>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</si>
  <si>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</si>
  <si>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</si>
  <si>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</si>
  <si>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</si>
  <si>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</si>
  <si>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</si>
  <si>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</si>
  <si>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</si>
  <si>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</si>
  <si>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</si>
  <si>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</si>
  <si>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</si>
  <si>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</si>
  <si>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</si>
  <si>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</si>
  <si>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</si>
  <si>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</si>
  <si>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</si>
  <si>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</si>
  <si>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</si>
  <si>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</si>
  <si>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</si>
  <si>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</si>
  <si>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</si>
  <si>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</si>
  <si>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</si>
  <si>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</si>
  <si>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</si>
  <si>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</si>
  <si>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</si>
  <si>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</si>
  <si>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</si>
  <si>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</si>
  <si>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</si>
  <si>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</si>
  <si>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</si>
  <si>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</si>
  <si>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</si>
  <si>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</si>
  <si>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</si>
  <si>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</si>
  <si>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</si>
  <si>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</si>
  <si>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</si>
  <si>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</si>
  <si>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</si>
  <si>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</si>
  <si>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</si>
  <si>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</si>
  <si>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</si>
  <si>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</si>
  <si>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</si>
  <si>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</si>
  <si>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</si>
  <si>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</si>
  <si>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</si>
  <si>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</si>
  <si>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</si>
  <si>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</si>
  <si>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</si>
  <si>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</si>
  <si>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</si>
  <si>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</si>
  <si>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</si>
  <si>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</si>
  <si>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</si>
  <si>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</si>
  <si>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</si>
  <si>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</si>
  <si>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</si>
  <si>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</si>
  <si>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</si>
  <si>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</si>
  <si>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</si>
  <si>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</si>
  <si>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</si>
  <si>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</si>
  <si>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</si>
  <si>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</si>
  <si>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</si>
  <si>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</si>
  <si>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</si>
  <si>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</si>
  <si>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</si>
  <si>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</si>
  <si>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</si>
  <si>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</si>
  <si>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</si>
  <si>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</si>
  <si>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</si>
  <si>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</si>
  <si>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</si>
  <si>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</si>
  <si>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</si>
  <si>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</si>
  <si>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</si>
  <si>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</si>
  <si>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</si>
  <si>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</si>
  <si>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</si>
  <si>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</si>
  <si>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</si>
  <si>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</si>
  <si>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</si>
  <si>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</si>
  <si>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</si>
  <si>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</si>
  <si>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</si>
  <si>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</si>
  <si>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</si>
  <si>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</si>
  <si>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</si>
  <si>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</si>
  <si>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</si>
  <si>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</si>
  <si>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</si>
  <si>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</si>
  <si>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</si>
  <si>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</si>
  <si>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</si>
  <si>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</si>
  <si>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</si>
  <si>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</si>
  <si>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</si>
  <si>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</si>
  <si>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</si>
  <si>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</si>
  <si>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</si>
  <si>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</si>
  <si>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</si>
  <si>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</si>
  <si>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</si>
  <si>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</si>
  <si>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</si>
  <si>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</si>
  <si>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</si>
  <si>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</si>
  <si>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</si>
  <si>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</si>
  <si>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</si>
  <si>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</si>
  <si>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</si>
  <si>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</si>
  <si>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</si>
  <si>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</si>
  <si>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</si>
  <si>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</si>
  <si>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</si>
  <si>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</si>
  <si>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</si>
  <si>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</si>
  <si>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</si>
  <si>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</si>
  <si>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</si>
  <si>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</si>
  <si>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</si>
  <si>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</si>
  <si>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</si>
  <si>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</si>
  <si>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</si>
  <si>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</si>
  <si>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</si>
  <si>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</si>
  <si>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</si>
  <si>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</si>
  <si>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</si>
  <si>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</si>
  <si>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</si>
  <si>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</si>
  <si>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</si>
  <si>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</si>
  <si>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</si>
  <si>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</si>
  <si>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</si>
  <si>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</si>
  <si>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</si>
  <si>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</si>
  <si>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</si>
  <si>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</si>
  <si>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</si>
  <si>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</si>
  <si>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</si>
  <si>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</si>
  <si>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</si>
  <si>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</si>
  <si>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</si>
  <si>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</si>
  <si>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</si>
  <si>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</si>
  <si>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</si>
  <si>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</si>
  <si>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</si>
  <si>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</si>
  <si>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</si>
  <si>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</si>
  <si>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</si>
  <si>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</si>
  <si>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</si>
  <si>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</si>
  <si>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</si>
  <si>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</si>
  <si>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</si>
  <si>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</si>
  <si>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</si>
  <si>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</si>
  <si>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</si>
  <si>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</si>
  <si>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</si>
  <si>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</si>
  <si>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</si>
  <si>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</si>
  <si>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</si>
  <si>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</si>
  <si>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</si>
  <si>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</si>
  <si>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</si>
  <si>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</si>
  <si>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</si>
  <si>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</si>
  <si>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</si>
  <si>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</si>
  <si>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</si>
  <si>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</si>
  <si>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</si>
  <si>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</si>
  <si>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</si>
  <si>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</si>
  <si>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</si>
  <si>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</si>
  <si>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</si>
  <si>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</si>
  <si>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</si>
  <si>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</si>
  <si>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</si>
  <si>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</si>
  <si>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</si>
  <si>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</si>
  <si>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</si>
  <si>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</si>
  <si>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</si>
  <si>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</si>
  <si>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</si>
  <si>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</si>
  <si>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</si>
  <si>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</si>
  <si>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</si>
  <si>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</si>
  <si>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</si>
  <si>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</si>
  <si>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</si>
  <si>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</si>
  <si>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</si>
  <si>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</si>
  <si>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</si>
  <si>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</si>
  <si>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</si>
  <si>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</si>
  <si>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</si>
  <si>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</si>
  <si>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</si>
  <si>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</si>
  <si>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</si>
  <si>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</si>
  <si>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</si>
  <si>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</si>
  <si>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</si>
  <si>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</si>
  <si>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</si>
  <si>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</si>
  <si>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</si>
  <si>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</si>
  <si>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</si>
  <si>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</si>
  <si>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</si>
  <si>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</si>
  <si>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</si>
  <si>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</si>
  <si>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</si>
  <si>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</si>
  <si>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</si>
  <si>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</si>
  <si>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</si>
  <si>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</si>
  <si>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</si>
  <si>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</si>
  <si>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</si>
  <si>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</si>
  <si>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</si>
  <si>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</si>
  <si>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</si>
  <si>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</si>
  <si>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</si>
  <si>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</si>
  <si>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</si>
  <si>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</si>
  <si>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</si>
  <si>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</si>
  <si>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</si>
  <si>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</si>
  <si>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</si>
  <si>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</si>
  <si>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</si>
  <si>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</si>
  <si>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</si>
  <si>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</si>
  <si>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</si>
  <si>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</si>
  <si>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</si>
  <si>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</si>
  <si>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</si>
  <si>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</si>
  <si>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</si>
  <si>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</si>
  <si>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</si>
  <si>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</si>
  <si>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</si>
  <si>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</si>
  <si>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</si>
  <si>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</si>
  <si>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</si>
  <si>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</si>
  <si>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</si>
  <si>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</si>
  <si>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</si>
  <si>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</si>
  <si>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</si>
  <si>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</si>
  <si>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</si>
  <si>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</si>
  <si>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</si>
  <si>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</si>
  <si>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</si>
  <si>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</si>
  <si>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</si>
  <si>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</si>
  <si>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</si>
  <si>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</si>
  <si>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</si>
  <si>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</si>
  <si>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</si>
  <si>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</si>
  <si>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</si>
  <si>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</si>
  <si>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</si>
  <si>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</si>
  <si>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</si>
  <si>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</si>
  <si>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</si>
  <si>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</si>
  <si>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</si>
  <si>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</si>
  <si>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</si>
  <si>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</si>
  <si>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</si>
  <si>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</si>
  <si>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</si>
  <si>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</si>
  <si>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</si>
  <si>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</si>
  <si>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</si>
  <si>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</si>
  <si>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</si>
  <si>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</si>
  <si>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</si>
  <si>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</si>
  <si>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</si>
  <si>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</si>
  <si>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</si>
  <si>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</si>
  <si>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</si>
  <si>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</si>
  <si>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</si>
  <si>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</si>
  <si>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</si>
  <si>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</si>
  <si>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</si>
  <si>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</si>
  <si>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</si>
  <si>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</si>
  <si>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</si>
  <si>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</si>
  <si>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</si>
  <si>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</si>
  <si>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</si>
  <si>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</si>
  <si>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</si>
  <si>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</si>
  <si>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</si>
  <si>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</si>
  <si>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</si>
  <si>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</si>
  <si>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</si>
  <si>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</si>
  <si>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</si>
  <si>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</si>
  <si>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</si>
  <si>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</si>
  <si>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</si>
  <si>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</si>
  <si>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</si>
  <si>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</si>
  <si>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</si>
  <si>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</si>
  <si>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</si>
  <si>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</si>
  <si>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</si>
  <si>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</si>
  <si>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</si>
  <si>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</si>
  <si>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</si>
  <si>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</si>
  <si>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</si>
  <si>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</si>
  <si>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</si>
  <si>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</si>
  <si>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</si>
  <si>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</si>
  <si>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</si>
  <si>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</si>
  <si>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</si>
  <si>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</si>
  <si>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</si>
  <si>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</si>
  <si>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</si>
  <si>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</si>
  <si>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</si>
  <si>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</si>
  <si>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</si>
  <si>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</si>
  <si>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</si>
  <si>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</si>
  <si>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</si>
  <si>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</si>
  <si>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</si>
  <si>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</si>
  <si>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</si>
  <si>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</si>
  <si>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</si>
  <si>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</si>
  <si>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</si>
  <si>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</si>
  <si>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</si>
  <si>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</si>
  <si>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</si>
  <si>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</si>
  <si>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</si>
  <si>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</si>
  <si>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</si>
  <si>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</si>
  <si>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</si>
  <si>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</si>
  <si>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</si>
  <si>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</si>
  <si>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</si>
  <si>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</si>
  <si>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</si>
  <si>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</si>
  <si>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</si>
  <si>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</si>
  <si>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</si>
  <si>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</si>
  <si>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</si>
  <si>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</si>
  <si>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</si>
  <si>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</si>
  <si>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</si>
  <si>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</si>
  <si>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</si>
  <si>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</si>
  <si>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</si>
  <si>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</si>
  <si>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</si>
  <si>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</si>
  <si>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</si>
  <si>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</si>
  <si>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</si>
  <si>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</si>
  <si>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</si>
  <si>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</si>
  <si>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</si>
  <si>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</si>
  <si>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</si>
  <si>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</si>
  <si>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</si>
  <si>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</si>
  <si>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</si>
  <si>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</si>
  <si>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</si>
  <si>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</si>
  <si>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</si>
  <si>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</si>
  <si>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</si>
  <si>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</si>
  <si>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</si>
  <si>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</si>
  <si>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</si>
  <si>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</si>
  <si>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</si>
  <si>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</si>
  <si>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</si>
  <si>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</si>
  <si>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</si>
  <si>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</si>
  <si>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</si>
  <si>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</si>
  <si>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</si>
  <si>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</si>
  <si>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</si>
  <si>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</si>
  <si>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</si>
  <si>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</si>
  <si>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</si>
  <si>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</si>
  <si>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</si>
  <si>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</si>
  <si>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</si>
  <si>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</si>
  <si>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</si>
  <si>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</si>
  <si>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</si>
  <si>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</si>
  <si>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</si>
  <si>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</si>
  <si>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</si>
  <si>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</si>
  <si>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</si>
  <si>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</si>
  <si>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</si>
  <si>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</si>
  <si>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</si>
  <si>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</si>
  <si>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</si>
  <si>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</si>
  <si>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</si>
  <si>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</si>
  <si>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</si>
  <si>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</si>
  <si>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</si>
  <si>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</si>
  <si>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</si>
  <si>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</si>
  <si>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</si>
  <si>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</si>
  <si>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</si>
  <si>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</si>
  <si>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</si>
  <si>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</si>
  <si>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</si>
  <si>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</si>
  <si>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</si>
  <si>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</si>
  <si>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</si>
  <si>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</si>
  <si>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</si>
  <si>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</si>
  <si>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</si>
  <si>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</si>
  <si>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</si>
  <si>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</si>
  <si>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</si>
  <si>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</si>
  <si>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</si>
  <si>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</si>
  <si>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</si>
  <si>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</si>
  <si>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</si>
  <si>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</si>
  <si>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</si>
  <si>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</si>
  <si>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</si>
  <si>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</si>
  <si>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</si>
  <si>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</si>
  <si>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</si>
  <si>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</si>
  <si>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</si>
  <si>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</si>
  <si>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</si>
  <si>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</si>
  <si>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</si>
  <si>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</si>
  <si>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</si>
  <si>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</si>
  <si>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</si>
  <si>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</si>
  <si>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</si>
  <si>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</si>
  <si>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</si>
  <si>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</si>
  <si>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</si>
  <si>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</si>
  <si>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</si>
  <si>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</si>
  <si>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</si>
  <si>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</si>
  <si>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</si>
  <si>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</si>
  <si>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</si>
  <si>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</si>
  <si>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</si>
  <si>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</si>
  <si>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</si>
  <si>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</si>
  <si>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</si>
  <si>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</si>
  <si>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</si>
  <si>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</si>
  <si>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</si>
  <si>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</si>
  <si>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</si>
  <si>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</si>
  <si>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</si>
  <si>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</si>
  <si>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</si>
  <si>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</si>
  <si>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</si>
  <si>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</si>
  <si>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</si>
  <si>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</si>
  <si>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</si>
  <si>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</si>
  <si>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</si>
  <si>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</si>
  <si>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</si>
  <si>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</si>
  <si>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</si>
  <si>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</si>
  <si>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</si>
  <si>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</si>
  <si>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</si>
  <si>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</si>
  <si>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</si>
  <si>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</si>
  <si>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</si>
  <si>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</si>
  <si>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</si>
  <si>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</si>
  <si>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</si>
  <si>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</si>
  <si>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</si>
  <si>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</si>
  <si>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</si>
  <si>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</si>
  <si>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</si>
  <si>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</si>
  <si>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</si>
  <si>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</si>
  <si>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</si>
  <si>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</si>
  <si>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</si>
  <si>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</si>
  <si>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</si>
  <si>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</si>
  <si>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</si>
  <si>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</si>
  <si>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</si>
  <si>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</si>
  <si>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</si>
  <si>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</si>
  <si>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</si>
  <si>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</si>
  <si>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</si>
  <si>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</si>
  <si>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</si>
  <si>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</si>
  <si>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</si>
  <si>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</si>
  <si>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</si>
  <si>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</si>
  <si>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</si>
  <si>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</si>
  <si>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</si>
  <si>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</si>
  <si>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</si>
  <si>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</si>
  <si>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</si>
  <si>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</si>
  <si>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</si>
  <si>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</si>
  <si>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</si>
  <si>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</si>
  <si>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</si>
  <si>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</si>
  <si>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</si>
  <si>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</si>
  <si>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</si>
  <si>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</si>
  <si>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</si>
  <si>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</si>
  <si>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</si>
  <si>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</si>
  <si>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</si>
  <si>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</si>
  <si>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</si>
  <si>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</si>
  <si>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</si>
  <si>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</si>
  <si>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</si>
  <si>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</si>
  <si>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</si>
  <si>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</si>
  <si>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</si>
  <si>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</si>
  <si>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</si>
  <si>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</si>
  <si>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</si>
  <si>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</si>
  <si>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</si>
  <si>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</si>
  <si>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</si>
  <si>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</si>
  <si>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</si>
  <si>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</si>
  <si>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</si>
  <si>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</si>
  <si>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</si>
  <si>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</si>
  <si>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</si>
  <si>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</si>
  <si>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</si>
  <si>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</si>
  <si>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</si>
  <si>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</si>
  <si>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</si>
  <si>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</si>
  <si>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</si>
  <si>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</si>
  <si>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</si>
  <si>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</si>
  <si>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</si>
  <si>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</si>
  <si>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</si>
  <si>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</si>
  <si>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</si>
  <si>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</si>
  <si>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</si>
  <si>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</si>
  <si>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</si>
  <si>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</si>
  <si>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</si>
  <si>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</si>
  <si>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</si>
  <si>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</si>
  <si>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</si>
  <si>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</si>
  <si>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</si>
  <si>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</si>
  <si>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</si>
  <si>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</si>
  <si>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</si>
  <si>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</si>
  <si>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</si>
  <si>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</si>
  <si>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</si>
  <si>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</si>
  <si>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</si>
  <si>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</si>
  <si>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</si>
  <si>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</si>
  <si>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</si>
  <si>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</si>
  <si>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</si>
  <si>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</si>
  <si>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</si>
  <si>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</si>
  <si>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</si>
  <si>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</si>
  <si>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</si>
  <si>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</si>
  <si>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</si>
  <si>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</si>
  <si>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</si>
  <si>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</si>
  <si>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</si>
  <si>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</si>
  <si>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</si>
  <si>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</si>
  <si>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</si>
  <si>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</si>
  <si>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</si>
  <si>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</si>
  <si>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</si>
  <si>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</si>
  <si>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</si>
  <si>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</si>
  <si>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</si>
  <si>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</si>
  <si>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</si>
  <si>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</si>
  <si>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</si>
  <si>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</si>
  <si>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</si>
  <si>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</si>
  <si>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</si>
  <si>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</si>
  <si>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</si>
  <si>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</si>
  <si>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</si>
  <si>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</si>
  <si>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</si>
  <si>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</si>
  <si>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</si>
  <si>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</si>
  <si>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</si>
  <si>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</si>
  <si>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</si>
  <si>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</si>
  <si>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</si>
  <si>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</si>
  <si>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</si>
  <si>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</si>
  <si>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</si>
  <si>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</si>
  <si>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</si>
  <si>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</si>
  <si>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</si>
  <si>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</si>
  <si>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</si>
  <si>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</si>
  <si>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</si>
  <si>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</si>
  <si>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</si>
  <si>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</si>
  <si>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</si>
  <si>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</si>
  <si>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</si>
  <si>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</si>
  <si>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</si>
  <si>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</si>
  <si>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</si>
  <si>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</si>
  <si>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</si>
  <si>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</si>
  <si>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</si>
  <si>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</si>
  <si>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</si>
  <si>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</si>
  <si>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</si>
  <si>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</si>
  <si>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</si>
  <si>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</si>
  <si>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</si>
  <si>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</si>
  <si>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</si>
  <si>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</si>
  <si>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</si>
  <si>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</si>
  <si>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</si>
  <si>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</si>
  <si>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</si>
  <si>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</si>
  <si>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</si>
  <si>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</si>
  <si>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</si>
  <si>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</si>
  <si>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</si>
  <si>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</si>
  <si>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</si>
  <si>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</si>
  <si>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</si>
  <si>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</si>
  <si>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</si>
  <si>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</si>
  <si>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</si>
  <si>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</si>
  <si>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</si>
  <si>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</si>
  <si>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</si>
  <si>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</si>
  <si>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</si>
  <si>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</si>
  <si>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</si>
  <si>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</si>
  <si>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</si>
  <si>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</si>
  <si>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</si>
  <si>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</si>
  <si>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</si>
  <si>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</si>
  <si>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</si>
  <si>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</si>
  <si>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</si>
  <si>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</si>
  <si>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</si>
  <si>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</si>
  <si>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</si>
  <si>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</si>
  <si>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</si>
  <si>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</si>
  <si>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</si>
  <si>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</si>
  <si>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</si>
  <si>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</si>
  <si>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</si>
  <si>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</si>
  <si>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</si>
  <si>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</si>
  <si>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</si>
  <si>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</si>
  <si>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</si>
  <si>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</si>
  <si>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</si>
  <si>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</si>
  <si>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</si>
  <si>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</si>
  <si>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</si>
  <si>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</si>
  <si>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</si>
  <si>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</si>
  <si>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</si>
  <si>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</si>
  <si>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</si>
  <si>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</si>
  <si>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</si>
  <si>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</si>
  <si>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</si>
  <si>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</si>
  <si>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</si>
  <si>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</si>
  <si>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</si>
  <si>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</si>
  <si>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</si>
  <si>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</si>
  <si>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</si>
  <si>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</si>
  <si>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</si>
  <si>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</si>
  <si>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</si>
  <si>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</si>
  <si>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</si>
  <si>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</si>
  <si>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</si>
  <si>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</si>
  <si>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</si>
  <si>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</si>
  <si>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</si>
  <si>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</si>
  <si>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</si>
  <si>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</si>
  <si>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</si>
  <si>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</si>
  <si>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</si>
  <si>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</si>
  <si>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</si>
  <si>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</si>
  <si>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</si>
  <si>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</si>
  <si>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</si>
  <si>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</si>
  <si>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</si>
  <si>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</si>
  <si>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</si>
  <si>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</si>
  <si>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</si>
  <si>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</si>
  <si>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</si>
  <si>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</si>
  <si>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</si>
  <si>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</si>
  <si>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</si>
  <si>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</si>
  <si>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</si>
  <si>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</si>
  <si>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</si>
  <si>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</si>
  <si>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</si>
  <si>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</si>
  <si>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</si>
  <si>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</si>
  <si>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</si>
  <si>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</si>
  <si>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</si>
  <si>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</si>
  <si>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</si>
  <si>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</si>
  <si>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</si>
  <si>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</si>
  <si>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</si>
  <si>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</si>
  <si>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</si>
  <si>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</si>
  <si>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</si>
  <si>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</si>
  <si>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</si>
  <si>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</si>
  <si>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</si>
  <si>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</si>
  <si>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</si>
  <si>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</si>
  <si>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</si>
  <si>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</si>
  <si>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</si>
  <si>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</si>
  <si>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</si>
  <si>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</si>
  <si>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</si>
  <si>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</si>
  <si>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</si>
  <si>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</si>
  <si>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</si>
  <si>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</si>
  <si>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</si>
  <si>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</si>
  <si>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</si>
  <si>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</si>
  <si>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</si>
  <si>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</si>
  <si>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</si>
  <si>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</si>
  <si>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</si>
  <si>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</si>
  <si>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</si>
  <si>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</si>
  <si>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</si>
  <si>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</si>
  <si>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</si>
  <si>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</si>
  <si>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</si>
  <si>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</si>
  <si>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</si>
  <si>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</si>
  <si>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</si>
  <si>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</si>
  <si>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</si>
  <si>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</si>
  <si>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</si>
  <si>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</si>
  <si>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</si>
  <si>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</si>
  <si>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</si>
  <si>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</si>
  <si>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</si>
  <si>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</si>
  <si>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</si>
  <si>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</si>
  <si>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</si>
  <si>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</si>
  <si>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</si>
  <si>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</si>
  <si>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</si>
  <si>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</si>
  <si>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</si>
  <si>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</si>
  <si>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</si>
  <si>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</si>
  <si>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</si>
  <si>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</si>
  <si>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</si>
  <si>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</si>
  <si>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</si>
  <si>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</si>
  <si>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</si>
  <si>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</si>
  <si>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</si>
  <si>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</si>
  <si>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</si>
  <si>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</si>
  <si>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</si>
  <si>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</si>
  <si>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</si>
  <si>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</si>
  <si>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</si>
  <si>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</si>
  <si>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</si>
  <si>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</si>
  <si>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</si>
  <si>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</si>
  <si>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</si>
  <si>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</si>
  <si>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</si>
  <si>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</si>
  <si>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</si>
  <si>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</si>
  <si>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</si>
  <si>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</si>
  <si>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</si>
  <si>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</si>
  <si>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</si>
  <si>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</si>
  <si>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</si>
  <si>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</si>
  <si>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</si>
  <si>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</si>
  <si>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</si>
  <si>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</si>
  <si>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</si>
  <si>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</si>
  <si>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</si>
  <si>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</si>
  <si>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</si>
  <si>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</si>
  <si>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</si>
  <si>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</si>
  <si>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</si>
  <si>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</si>
  <si>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</si>
  <si>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</si>
  <si>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</si>
  <si>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</si>
  <si>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</si>
  <si>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</si>
  <si>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</si>
  <si>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</si>
  <si>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</si>
  <si>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</si>
  <si>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</si>
  <si>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</si>
  <si>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</si>
  <si>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</si>
  <si>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</si>
  <si>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</si>
  <si>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</si>
  <si>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</si>
  <si>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</si>
  <si>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</si>
  <si>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</si>
  <si>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</si>
  <si>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</si>
  <si>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</si>
  <si>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</si>
  <si>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</si>
  <si>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</si>
  <si>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</si>
  <si>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</si>
  <si>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</si>
  <si>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</si>
  <si>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</si>
  <si>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</si>
  <si>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</si>
  <si>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</si>
  <si>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</si>
  <si>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</si>
  <si>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</si>
  <si>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</si>
  <si>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</si>
  <si>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</si>
  <si>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</si>
  <si>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</si>
  <si>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</si>
  <si>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</si>
  <si>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</si>
  <si>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</si>
  <si>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</si>
  <si>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</si>
  <si>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</si>
  <si>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</si>
  <si>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</si>
  <si>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</si>
  <si>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</si>
  <si>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</si>
  <si>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</si>
  <si>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</si>
  <si>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</si>
  <si>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</si>
  <si>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</si>
  <si>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</si>
  <si>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</si>
  <si>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</si>
  <si>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</si>
  <si>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</si>
  <si>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</si>
  <si>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</si>
  <si>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</si>
  <si>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</si>
  <si>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</si>
  <si>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</si>
  <si>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</si>
  <si>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</si>
  <si>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</si>
  <si>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</si>
  <si>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</si>
  <si>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</si>
  <si>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</si>
  <si>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</si>
  <si>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</si>
  <si>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</si>
  <si>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</si>
  <si>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</si>
  <si>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</si>
  <si>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</si>
  <si>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</si>
  <si>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</si>
  <si>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</si>
  <si>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</si>
  <si>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</si>
  <si>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</si>
  <si>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</si>
  <si>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</si>
  <si>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</si>
  <si>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</si>
  <si>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</si>
  <si>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</si>
  <si>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</si>
  <si>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</si>
  <si>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</si>
  <si>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</si>
  <si>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</si>
  <si>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</si>
  <si>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</si>
  <si>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</si>
  <si>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</si>
  <si>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</si>
  <si>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</si>
  <si>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</si>
  <si>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</si>
  <si>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</si>
  <si>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</si>
  <si>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</si>
  <si>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</si>
  <si>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</si>
  <si>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</si>
  <si>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</si>
  <si>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</si>
  <si>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</si>
  <si>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</si>
  <si>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</si>
  <si>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</si>
  <si>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</si>
  <si>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</si>
  <si>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</si>
  <si>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</si>
  <si>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</si>
  <si>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</si>
  <si>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</si>
  <si>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</si>
  <si>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</si>
  <si>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</si>
  <si>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</si>
  <si>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</si>
  <si>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</si>
  <si>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</si>
  <si>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</si>
  <si>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</si>
  <si>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</si>
  <si>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</si>
  <si>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</si>
  <si>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</si>
  <si>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</si>
  <si>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</si>
  <si>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</si>
  <si>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</si>
  <si>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</si>
  <si>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</si>
  <si>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</si>
  <si>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</si>
  <si>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</si>
  <si>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</si>
  <si>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</si>
  <si>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</si>
  <si>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</si>
  <si>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</si>
  <si>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</si>
  <si>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</si>
  <si>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</si>
  <si>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</si>
  <si>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</si>
  <si>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</si>
  <si>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</si>
  <si>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</si>
  <si>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</si>
  <si>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</si>
  <si>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</si>
  <si>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</si>
  <si>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</si>
  <si>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</si>
  <si>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</si>
  <si>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</si>
  <si>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</si>
  <si>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</si>
  <si>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</si>
  <si>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</si>
  <si>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</si>
  <si>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</si>
  <si>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</si>
  <si>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</si>
  <si>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</si>
  <si>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</si>
  <si>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</si>
  <si>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</si>
  <si>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</si>
  <si>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</si>
  <si>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</si>
  <si>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</si>
  <si>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</si>
  <si>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</si>
  <si>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</si>
  <si>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</si>
  <si>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</si>
  <si>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</si>
  <si>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</si>
  <si>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</si>
  <si>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</si>
  <si>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</si>
  <si>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</si>
  <si>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</si>
  <si>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</si>
  <si>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</si>
  <si>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</si>
  <si>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</si>
  <si>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</si>
  <si>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</si>
  <si>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</si>
  <si>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</si>
  <si>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</si>
  <si>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</si>
  <si>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</si>
  <si>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</si>
  <si>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</si>
  <si>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</si>
  <si>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</si>
  <si>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</si>
  <si>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</si>
  <si>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</si>
  <si>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</si>
  <si>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</si>
  <si>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</si>
  <si>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</si>
  <si>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</si>
  <si>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</si>
  <si>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</si>
  <si>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</si>
  <si>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</si>
  <si>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</si>
  <si>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</si>
  <si>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</si>
  <si>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</si>
  <si>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</si>
  <si>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</si>
  <si>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</si>
  <si>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</si>
  <si>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</si>
  <si>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</si>
  <si>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</si>
  <si>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</si>
  <si>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</si>
  <si>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</si>
  <si>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</si>
  <si>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</si>
  <si>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</si>
  <si>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</si>
  <si>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</si>
  <si>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</si>
  <si>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</si>
  <si>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</si>
  <si>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</si>
  <si>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</si>
  <si>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</si>
  <si>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</si>
  <si>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</si>
  <si>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</si>
  <si>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</si>
  <si>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</si>
  <si>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</si>
  <si>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</si>
  <si>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</si>
  <si>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</si>
  <si>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</si>
  <si>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</si>
  <si>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</si>
  <si>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</si>
  <si>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</si>
  <si>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</si>
  <si>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</si>
  <si>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</si>
  <si>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</si>
  <si>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</si>
  <si>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</si>
  <si>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</si>
  <si>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</si>
  <si>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</si>
  <si>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</si>
  <si>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</si>
  <si>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</si>
  <si>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</si>
  <si>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</si>
  <si>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</si>
  <si>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</si>
  <si>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</si>
  <si>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</si>
  <si>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</si>
  <si>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</si>
  <si>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</si>
  <si>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</si>
  <si>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</si>
  <si>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</si>
  <si>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</si>
  <si>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</si>
  <si>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</si>
  <si>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</si>
  <si>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</si>
  <si>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</si>
  <si>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</si>
  <si>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</si>
  <si>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</si>
  <si>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</si>
  <si>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</si>
  <si>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</si>
  <si>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</si>
  <si>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</si>
  <si>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</si>
  <si>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</si>
  <si>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</si>
  <si>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</si>
  <si>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</si>
  <si>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</si>
  <si>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</si>
  <si>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</si>
  <si>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</si>
  <si>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</si>
  <si>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</si>
  <si>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</si>
  <si>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</si>
  <si>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</si>
  <si>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</si>
  <si>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</si>
  <si>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</si>
  <si>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</si>
  <si>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</si>
  <si>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</si>
  <si>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</si>
  <si>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</si>
  <si>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</si>
  <si>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</si>
  <si>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</si>
  <si>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</si>
  <si>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</si>
  <si>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</si>
  <si>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</si>
  <si>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</si>
  <si>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</si>
  <si>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</si>
  <si>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</si>
  <si>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</si>
  <si>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</si>
  <si>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</si>
  <si>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</si>
  <si>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</si>
  <si>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</si>
  <si>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</si>
  <si>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</si>
  <si>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</si>
  <si>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</si>
  <si>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</si>
  <si>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</si>
  <si>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</si>
  <si>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</si>
  <si>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</si>
  <si>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</si>
  <si>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</si>
  <si>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</si>
  <si>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</si>
  <si>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</si>
  <si>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</si>
  <si>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</si>
  <si>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</si>
  <si>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</si>
  <si>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</si>
  <si>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</si>
  <si>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</si>
  <si>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</si>
  <si>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</si>
  <si>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</si>
  <si>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</si>
  <si>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</si>
  <si>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</si>
  <si>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</si>
  <si>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</si>
  <si>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</si>
  <si>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</si>
  <si>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</si>
  <si>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</si>
  <si>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</si>
  <si>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</si>
  <si>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</si>
  <si>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</si>
  <si>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</si>
  <si>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</si>
  <si>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</si>
  <si>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</si>
  <si>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</si>
  <si>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</si>
  <si>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</si>
  <si>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</si>
  <si>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</si>
  <si>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</si>
  <si>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</si>
  <si>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</si>
  <si>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</si>
  <si>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</si>
  <si>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</si>
  <si>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</si>
  <si>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</si>
  <si>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</si>
  <si>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</si>
  <si>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</si>
  <si>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</si>
  <si>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</si>
  <si>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</si>
  <si>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</si>
  <si>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</si>
  <si>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</si>
  <si>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</si>
  <si>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</si>
  <si>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</si>
  <si>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</si>
  <si>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</si>
  <si>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</si>
  <si>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</si>
  <si>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</si>
  <si>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</si>
  <si>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</si>
  <si>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</si>
  <si>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</si>
  <si>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</si>
  <si>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</si>
  <si>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</si>
  <si>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</si>
  <si>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</si>
  <si>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</si>
  <si>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</si>
  <si>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</si>
  <si>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</si>
  <si>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</si>
  <si>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</si>
  <si>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</si>
  <si>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</si>
  <si>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</si>
  <si>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</si>
  <si>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</si>
  <si>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</si>
  <si>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</si>
  <si>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</si>
  <si>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</si>
  <si>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</si>
  <si>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</si>
  <si>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</si>
  <si>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</si>
  <si>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</si>
  <si>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</si>
  <si>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</si>
  <si>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</si>
  <si>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</si>
  <si>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</si>
  <si>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</si>
  <si>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</si>
  <si>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</si>
  <si>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</si>
  <si>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</si>
  <si>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</si>
  <si>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</si>
  <si>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</si>
  <si>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</si>
  <si>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</si>
  <si>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</si>
  <si>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</si>
  <si>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</si>
  <si>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</si>
  <si>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</si>
  <si>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</si>
  <si>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</si>
  <si>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</si>
  <si>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</si>
  <si>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</si>
  <si>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</si>
  <si>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</si>
  <si>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</si>
  <si>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</si>
  <si>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</si>
  <si>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</si>
  <si>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</si>
  <si>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</si>
  <si>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</si>
  <si>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</si>
  <si>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</si>
  <si>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</si>
  <si>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</si>
  <si>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</si>
  <si>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</si>
  <si>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</si>
  <si>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</si>
  <si>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</si>
  <si>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</si>
  <si>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</si>
  <si>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</si>
  <si>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</si>
  <si>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</si>
  <si>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</si>
  <si>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</si>
  <si>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</si>
  <si>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</si>
  <si>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</si>
  <si>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</si>
  <si>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</si>
  <si>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</si>
  <si>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</si>
  <si>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</si>
  <si>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</si>
  <si>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</si>
  <si>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</si>
  <si>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</si>
  <si>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</si>
  <si>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</si>
  <si>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</si>
  <si>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</si>
  <si>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</si>
  <si>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</si>
  <si>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</si>
  <si>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</si>
  <si>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</si>
  <si>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</si>
  <si>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</si>
  <si>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</si>
  <si>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</si>
  <si>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</si>
  <si>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</si>
  <si>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</si>
  <si>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</si>
  <si>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</si>
  <si>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</si>
  <si>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</si>
  <si>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</si>
  <si>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</si>
  <si>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</si>
  <si>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</si>
  <si>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</si>
  <si>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</si>
  <si>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</si>
  <si>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</si>
  <si>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</si>
  <si>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</si>
  <si>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</si>
  <si>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</si>
  <si>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</si>
  <si>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</si>
  <si>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</si>
  <si>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</si>
  <si>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</si>
  <si>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</si>
  <si>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</si>
  <si>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</si>
  <si>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</si>
  <si>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</si>
  <si>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</si>
  <si>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</si>
  <si>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</si>
  <si>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</si>
  <si>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</si>
  <si>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</si>
  <si>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</si>
  <si>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</si>
  <si>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</si>
  <si>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</si>
  <si>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</si>
  <si>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</si>
  <si>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</si>
  <si>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</si>
  <si>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</si>
  <si>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</si>
  <si>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</si>
  <si>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</si>
  <si>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</si>
  <si>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</si>
  <si>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</si>
  <si>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</si>
  <si>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</si>
  <si>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</si>
  <si>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</si>
  <si>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</si>
  <si>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</si>
  <si>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</si>
  <si>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</si>
  <si>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</si>
  <si>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</si>
  <si>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</si>
  <si>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</si>
  <si>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</si>
  <si>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</si>
  <si>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</si>
  <si>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</si>
  <si>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</si>
  <si>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</si>
  <si>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</si>
  <si>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</si>
  <si>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</si>
  <si>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</si>
  <si>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</si>
  <si>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</si>
  <si>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</si>
  <si>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</si>
  <si>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</si>
  <si>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</si>
  <si>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</si>
  <si>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</si>
  <si>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</si>
  <si>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</si>
  <si>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</si>
  <si>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</si>
  <si>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</si>
  <si>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</si>
  <si>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</si>
  <si>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</si>
  <si>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</si>
  <si>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</si>
  <si>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</si>
  <si>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</si>
  <si>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</si>
  <si>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</si>
  <si>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</si>
  <si>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</si>
  <si>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</si>
  <si>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</si>
  <si>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</si>
  <si>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</si>
  <si>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</si>
  <si>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</si>
  <si>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</si>
  <si>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</si>
  <si>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</si>
  <si>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</si>
  <si>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</si>
  <si>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</si>
  <si>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</si>
  <si>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</si>
  <si>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</si>
  <si>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</si>
  <si>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</si>
  <si>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</si>
  <si>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</si>
  <si>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</si>
  <si>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</si>
  <si>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</si>
  <si>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</si>
  <si>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</si>
  <si>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</si>
  <si>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</si>
  <si>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</si>
  <si>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</si>
  <si>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</si>
  <si>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</si>
  <si>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</si>
  <si>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</si>
  <si>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</si>
  <si>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</si>
  <si>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</si>
  <si>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</si>
  <si>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</si>
  <si>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</si>
  <si>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</si>
  <si>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</si>
  <si>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</si>
  <si>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</si>
  <si>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</si>
  <si>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</si>
  <si>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</si>
  <si>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</si>
  <si>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</si>
  <si>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</si>
  <si>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</si>
  <si>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</si>
  <si>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</si>
  <si>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</si>
  <si>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</si>
  <si>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</si>
  <si>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</si>
  <si>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</si>
  <si>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</si>
  <si>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</si>
  <si>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</si>
  <si>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</si>
  <si>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</si>
  <si>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</si>
  <si>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</si>
  <si>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</si>
  <si>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</si>
  <si>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</si>
  <si>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</si>
  <si>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</si>
  <si>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</si>
  <si>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</si>
  <si>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</si>
  <si>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</si>
  <si>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</si>
  <si>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</si>
  <si>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</si>
  <si>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</si>
  <si>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</si>
  <si>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</si>
  <si>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</si>
  <si>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</si>
  <si>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</si>
  <si>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</si>
  <si>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</si>
  <si>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</si>
  <si>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</si>
  <si>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</si>
  <si>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</si>
  <si>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</si>
  <si>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</si>
  <si>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</si>
  <si>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</si>
  <si>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</si>
  <si>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</si>
  <si>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</si>
  <si>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</si>
  <si>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</si>
  <si>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</si>
  <si>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</si>
  <si>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</si>
  <si>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</si>
  <si>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</si>
  <si>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</si>
  <si>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</si>
  <si>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</si>
  <si>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</si>
  <si>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</si>
  <si>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</si>
  <si>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</si>
  <si>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</si>
  <si>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</si>
  <si>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</si>
  <si>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</si>
  <si>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</si>
  <si>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</si>
  <si>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</si>
  <si>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</si>
  <si>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</si>
  <si>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</si>
  <si>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</si>
  <si>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</si>
  <si>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</si>
  <si>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</si>
  <si>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</si>
  <si>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</si>
  <si>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</si>
  <si>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</si>
  <si>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</si>
  <si>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</si>
  <si>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</si>
  <si>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</si>
  <si>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</si>
  <si>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</si>
  <si>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</si>
  <si>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</si>
  <si>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</si>
  <si>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</si>
  <si>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</si>
  <si>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</si>
  <si>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</si>
  <si>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</si>
  <si>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</si>
  <si>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</si>
  <si>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</si>
  <si>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</si>
  <si>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</si>
  <si>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</si>
  <si>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</si>
  <si>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</si>
  <si>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</si>
  <si>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</si>
  <si>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</si>
  <si>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</si>
  <si>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</si>
  <si>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</si>
  <si>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</si>
  <si>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</si>
  <si>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</si>
  <si>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</si>
  <si>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</si>
  <si>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</si>
  <si>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</si>
  <si>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</si>
  <si>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</si>
  <si>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</si>
  <si>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</si>
  <si>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</si>
  <si>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</si>
  <si>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</si>
  <si>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</si>
  <si>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</si>
  <si>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</si>
  <si>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</si>
  <si>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</si>
  <si>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</si>
  <si>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</si>
  <si>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</si>
  <si>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</si>
  <si>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</si>
  <si>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</si>
  <si>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</si>
  <si>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</si>
  <si>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</si>
  <si>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</si>
  <si>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</si>
  <si>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</si>
  <si>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</si>
  <si>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</si>
  <si>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</si>
  <si>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</si>
  <si>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</si>
  <si>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</si>
  <si>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</si>
  <si>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</si>
  <si>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</si>
  <si>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</si>
  <si>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</si>
  <si>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</si>
  <si>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</si>
  <si>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</si>
  <si>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</si>
  <si>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</si>
  <si>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</si>
  <si>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</si>
  <si>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</si>
  <si>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</si>
  <si>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</si>
  <si>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</si>
  <si>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</si>
  <si>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</si>
  <si>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</si>
  <si>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</si>
  <si>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</si>
  <si>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</si>
  <si>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</si>
  <si>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</si>
  <si>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</si>
  <si>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</si>
  <si>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</si>
  <si>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</si>
  <si>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</si>
  <si>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</si>
  <si>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</si>
  <si>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</si>
  <si>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</si>
  <si>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</si>
  <si>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</si>
  <si>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</si>
  <si>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</si>
  <si>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</si>
  <si>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</si>
  <si>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</si>
  <si>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</si>
  <si>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</si>
  <si>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</si>
  <si>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</si>
  <si>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</si>
  <si>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</si>
  <si>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</si>
  <si>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</si>
  <si>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</si>
  <si>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</si>
  <si>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</si>
  <si>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</si>
  <si>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</si>
  <si>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</si>
  <si>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</si>
  <si>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</si>
  <si>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</si>
  <si>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</si>
  <si>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</si>
  <si>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</si>
  <si>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</si>
  <si>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</si>
  <si>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</si>
  <si>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</si>
  <si>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</si>
  <si>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</si>
  <si>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</si>
  <si>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</si>
  <si>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</si>
  <si>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</si>
  <si>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</si>
  <si>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</si>
  <si>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</si>
  <si>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</si>
  <si>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</si>
  <si>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</si>
  <si>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</si>
  <si>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</si>
  <si>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</si>
  <si>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</si>
  <si>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</si>
  <si>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</si>
  <si>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</si>
  <si>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</si>
  <si>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</si>
  <si>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</si>
  <si>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</si>
  <si>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</si>
  <si>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</si>
  <si>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</si>
  <si>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</si>
  <si>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</si>
  <si>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</si>
  <si>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</si>
  <si>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</si>
  <si>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</si>
  <si>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</si>
  <si>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</si>
  <si>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</si>
  <si>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</si>
  <si>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</si>
  <si>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</si>
  <si>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</si>
  <si>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</si>
  <si>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</si>
  <si>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</si>
  <si>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</si>
  <si>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</si>
  <si>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</si>
  <si>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</si>
  <si>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</si>
  <si>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</si>
  <si>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</si>
  <si>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</si>
  <si>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</si>
  <si>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</si>
  <si>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</si>
  <si>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</si>
  <si>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</si>
  <si>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</si>
  <si>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</si>
  <si>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</si>
  <si>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</si>
  <si>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</si>
  <si>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</si>
  <si>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</si>
  <si>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</si>
  <si>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</si>
  <si>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</si>
  <si>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</si>
  <si>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</si>
  <si>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</si>
  <si>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</si>
  <si>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</si>
  <si>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</si>
  <si>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</si>
  <si>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</si>
  <si>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</si>
  <si>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</si>
  <si>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</si>
  <si>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</si>
  <si>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</si>
  <si>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</si>
  <si>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</si>
  <si>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</si>
  <si>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</si>
  <si>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</si>
  <si>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</si>
  <si>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</si>
  <si>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</si>
  <si>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</si>
  <si>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</si>
  <si>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</si>
  <si>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</si>
  <si>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</si>
  <si>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</si>
  <si>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</si>
  <si>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</si>
  <si>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</si>
  <si>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</si>
  <si>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</si>
  <si>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</si>
  <si>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</si>
  <si>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</si>
  <si>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</si>
  <si>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</si>
  <si>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</si>
  <si>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</si>
  <si>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</si>
  <si>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</si>
  <si>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</si>
  <si>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</si>
  <si>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</si>
  <si>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</si>
  <si>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</si>
  <si>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</si>
  <si>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</si>
  <si>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</si>
  <si>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</si>
  <si>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</si>
  <si>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</si>
  <si>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</si>
  <si>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</si>
  <si>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</si>
  <si>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</si>
  <si>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</si>
  <si>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</si>
  <si>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</si>
  <si>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</si>
  <si>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</si>
  <si>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</si>
  <si>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</si>
  <si>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</si>
  <si>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</si>
  <si>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</si>
  <si>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</si>
  <si>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</si>
  <si>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</si>
  <si>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</si>
  <si>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</si>
  <si>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</si>
  <si>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</si>
  <si>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</si>
  <si>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</si>
  <si>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</si>
  <si>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</si>
  <si>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</si>
  <si>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</si>
  <si>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</si>
  <si>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</si>
  <si>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</si>
  <si>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</si>
  <si>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</si>
  <si>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</si>
  <si>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</si>
  <si>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</si>
  <si>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</si>
  <si>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</si>
  <si>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</si>
  <si>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</si>
  <si>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</si>
  <si>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</si>
  <si>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</si>
  <si>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</si>
  <si>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</si>
  <si>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</si>
  <si>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</si>
  <si>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</si>
  <si>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</si>
  <si>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</si>
  <si>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</si>
  <si>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</si>
  <si>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</si>
  <si>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</si>
  <si>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</si>
  <si>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</si>
  <si>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</si>
  <si>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</si>
  <si>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</si>
  <si>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</si>
  <si>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</si>
  <si>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</si>
  <si>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</si>
  <si>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</si>
  <si>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</si>
  <si>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</si>
  <si>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</si>
  <si>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</si>
  <si>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</si>
  <si>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</si>
  <si>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</si>
  <si>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</si>
  <si>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</si>
  <si>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</si>
  <si>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</si>
  <si>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</si>
  <si>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</si>
  <si>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</si>
  <si>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</si>
  <si>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</si>
  <si>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</si>
  <si>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</si>
  <si>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</si>
  <si>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</si>
  <si>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</si>
  <si>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</si>
  <si>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</si>
  <si>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</si>
  <si>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</si>
  <si>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</si>
  <si>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</si>
  <si>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</si>
  <si>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</si>
  <si>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</si>
  <si>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</si>
  <si>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</si>
  <si>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</si>
  <si>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</si>
  <si>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</si>
  <si>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</si>
  <si>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</si>
  <si>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</si>
  <si>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</si>
  <si>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</si>
  <si>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</si>
  <si>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</si>
  <si>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</si>
  <si>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</si>
  <si>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</si>
  <si>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</si>
  <si>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</si>
  <si>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</si>
  <si>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</si>
  <si>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</si>
  <si>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</si>
  <si>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</si>
  <si>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</si>
  <si>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</si>
  <si>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</si>
  <si>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</si>
  <si>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</si>
  <si>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</si>
  <si>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</si>
  <si>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</si>
  <si>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</si>
  <si>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</si>
  <si>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</si>
  <si>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</si>
  <si>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</si>
  <si>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</si>
  <si>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</si>
  <si>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</si>
  <si>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</si>
  <si>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</si>
  <si>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</si>
  <si>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</si>
  <si>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</si>
  <si>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</si>
  <si>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</si>
  <si>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</si>
  <si>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</si>
  <si>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</si>
  <si>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</si>
  <si>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</si>
  <si>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</si>
  <si>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</si>
  <si>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</si>
  <si>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</si>
  <si>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</si>
  <si>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</si>
  <si>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</si>
  <si>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</si>
  <si>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</si>
  <si>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</si>
  <si>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</si>
  <si>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</si>
  <si>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</si>
  <si>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</si>
  <si>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</si>
  <si>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</si>
  <si>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</si>
  <si>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</si>
  <si>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</si>
  <si>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</si>
  <si>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</si>
  <si>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</si>
  <si>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</si>
  <si>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</si>
  <si>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</si>
  <si>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</si>
  <si>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</si>
  <si>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</si>
  <si>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</si>
  <si>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</si>
  <si>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</si>
  <si>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</si>
  <si>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</si>
  <si>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</si>
  <si>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</si>
  <si>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</si>
  <si>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</si>
  <si>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</si>
  <si>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</si>
  <si>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</si>
  <si>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</si>
  <si>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</si>
  <si>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</si>
  <si>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</si>
  <si>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</si>
  <si>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</si>
  <si>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</si>
  <si>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</si>
  <si>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</si>
  <si>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</si>
  <si>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</si>
  <si>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</si>
  <si>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</si>
  <si>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</si>
  <si>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</si>
  <si>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</si>
  <si>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</si>
  <si>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</si>
  <si>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</si>
  <si>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</si>
  <si>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</si>
  <si>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</si>
  <si>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</si>
  <si>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</si>
  <si>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</si>
  <si>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</si>
  <si>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</si>
  <si>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</si>
  <si>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</si>
  <si>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</si>
  <si>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</si>
  <si>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</si>
  <si>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</si>
  <si>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</si>
  <si>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</si>
  <si>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</si>
  <si>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</si>
  <si>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</si>
  <si>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</si>
  <si>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</si>
  <si>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</si>
  <si>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</si>
  <si>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</si>
  <si>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</si>
  <si>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</si>
  <si>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</si>
  <si>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</si>
  <si>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</si>
  <si>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</si>
  <si>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</si>
  <si>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</si>
  <si>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</si>
  <si>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</si>
  <si>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</si>
  <si>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</si>
  <si>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</si>
  <si>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</si>
  <si>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</si>
  <si>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</si>
  <si>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</si>
  <si>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</si>
  <si>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</si>
  <si>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</si>
  <si>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</si>
  <si>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</si>
  <si>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</si>
  <si>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</si>
  <si>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</si>
  <si>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</si>
  <si>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</si>
  <si>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</si>
  <si>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</si>
  <si>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</si>
  <si>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</si>
  <si>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</si>
  <si>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</si>
  <si>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</si>
  <si>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</si>
  <si>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</si>
  <si>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</si>
  <si>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</si>
  <si>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</si>
  <si>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</si>
  <si>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</si>
  <si>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</si>
  <si>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</si>
  <si>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</si>
  <si>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</si>
  <si>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</si>
  <si>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</si>
  <si>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</si>
  <si>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</si>
  <si>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</si>
  <si>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</si>
  <si>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</si>
  <si>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</si>
  <si>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</si>
  <si>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</si>
  <si>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</si>
  <si>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</si>
  <si>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</si>
  <si>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</si>
  <si>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</si>
  <si>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</si>
  <si>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</si>
  <si>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</si>
  <si>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</si>
  <si>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</si>
  <si>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</si>
  <si>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</si>
  <si>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</si>
  <si>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</si>
  <si>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</si>
  <si>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</si>
  <si>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</si>
  <si>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</si>
  <si>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</si>
  <si>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</si>
  <si>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</si>
  <si>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</si>
  <si>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</si>
  <si>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</si>
  <si>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</si>
  <si>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</si>
  <si>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</si>
  <si>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</si>
  <si>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</si>
  <si>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</si>
  <si>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</si>
  <si>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</si>
  <si>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</si>
  <si>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</si>
  <si>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</si>
  <si>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</si>
  <si>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</si>
  <si>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</si>
  <si>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</si>
  <si>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</si>
  <si>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</si>
  <si>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</si>
  <si>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</si>
  <si>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</si>
  <si>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</si>
  <si>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</si>
  <si>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</si>
  <si>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</si>
  <si>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</si>
  <si>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</si>
  <si>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</si>
  <si>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</si>
  <si>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</si>
  <si>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</si>
  <si>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</si>
  <si>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</si>
  <si>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</si>
  <si>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</si>
  <si>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</si>
  <si>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</si>
  <si>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</si>
  <si>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</si>
  <si>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</si>
  <si>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</si>
  <si>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</si>
  <si>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</si>
  <si>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</si>
  <si>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</si>
  <si>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</si>
  <si>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</si>
  <si>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</si>
  <si>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</si>
  <si>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</si>
  <si>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</si>
  <si>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</si>
  <si>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</si>
  <si>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</si>
  <si>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</si>
  <si>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</si>
  <si>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</si>
  <si>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</si>
  <si>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</si>
  <si>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</si>
  <si>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</si>
  <si>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</si>
  <si>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</si>
  <si>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</si>
  <si>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</si>
  <si>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</si>
  <si>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</si>
  <si>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</si>
  <si>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</si>
  <si>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</si>
  <si>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</si>
  <si>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</si>
  <si>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</si>
  <si>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</si>
  <si>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</si>
  <si>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</si>
  <si>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</si>
  <si>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</si>
  <si>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</si>
  <si>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</si>
  <si>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</si>
  <si>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</si>
  <si>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</si>
  <si>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</si>
  <si>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</si>
  <si>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</si>
  <si>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</si>
  <si>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</si>
  <si>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</si>
  <si>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</si>
  <si>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</si>
  <si>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</si>
  <si>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</si>
  <si>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</si>
  <si>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</si>
  <si>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</si>
  <si>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</si>
  <si>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</si>
  <si>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</si>
  <si>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</si>
  <si>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</si>
  <si>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</si>
  <si>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</si>
  <si>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</si>
  <si>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</si>
  <si>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</si>
  <si>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</si>
  <si>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</si>
  <si>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</si>
  <si>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</si>
  <si>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</si>
  <si>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</si>
  <si>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</si>
  <si>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</si>
  <si>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</si>
  <si>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</si>
  <si>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</si>
  <si>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</si>
  <si>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</si>
  <si>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</si>
  <si>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</si>
  <si>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</si>
  <si>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</si>
  <si>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</si>
  <si>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</si>
  <si>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</si>
  <si>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</si>
  <si>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</si>
  <si>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</si>
  <si>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</si>
  <si>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</si>
  <si>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</si>
  <si>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</si>
  <si>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</si>
  <si>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</si>
  <si>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</si>
  <si>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</si>
  <si>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</si>
  <si>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</si>
  <si>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</si>
  <si>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</si>
  <si>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</si>
  <si>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</si>
  <si>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</si>
  <si>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</si>
  <si>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</si>
  <si>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</si>
  <si>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</si>
  <si>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</si>
  <si>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</si>
  <si>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</si>
  <si>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</si>
  <si>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</si>
  <si>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</si>
  <si>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</si>
  <si>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</si>
  <si>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</si>
  <si>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</si>
  <si>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</si>
  <si>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</si>
  <si>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</si>
  <si>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</si>
  <si>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</si>
  <si>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</si>
  <si>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</si>
  <si>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</si>
  <si>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</si>
  <si>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</si>
  <si>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</si>
  <si>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</si>
  <si>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</si>
  <si>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</si>
  <si>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</si>
  <si>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</si>
  <si>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</si>
  <si>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</si>
  <si>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</si>
  <si>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</si>
  <si>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</si>
  <si>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</si>
  <si>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</si>
  <si>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</si>
  <si>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</si>
  <si>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</si>
  <si>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</si>
  <si>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</si>
  <si>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</si>
  <si>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</si>
  <si>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</si>
  <si>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</si>
  <si>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</si>
  <si>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</si>
  <si>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</si>
  <si>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</si>
  <si>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</si>
  <si>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</si>
  <si>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</si>
  <si>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</si>
  <si>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</si>
  <si>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</si>
  <si>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</si>
  <si>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</si>
  <si>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</si>
  <si>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</si>
  <si>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</si>
  <si>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</si>
  <si>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</si>
  <si>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</si>
  <si>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</si>
  <si>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</si>
  <si>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</si>
  <si>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</si>
  <si>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</si>
  <si>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</si>
  <si>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</si>
  <si>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</si>
  <si>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</si>
  <si>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</si>
  <si>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</si>
  <si>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</si>
  <si>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</si>
  <si>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</si>
  <si>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</si>
  <si>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</si>
  <si>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</si>
  <si>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</si>
  <si>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</si>
  <si>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</si>
  <si>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</si>
  <si>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</si>
  <si>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</si>
  <si>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</si>
  <si>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</si>
  <si>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</si>
  <si>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</si>
  <si>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</si>
  <si>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</si>
  <si>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</si>
  <si>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</si>
  <si>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</si>
  <si>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</si>
  <si>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</si>
  <si>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</si>
  <si>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</si>
  <si>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</si>
  <si>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</si>
  <si>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</si>
  <si>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</si>
  <si>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</si>
  <si>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</si>
  <si>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</si>
  <si>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</si>
  <si>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</si>
  <si>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</si>
  <si>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</si>
  <si>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</si>
  <si>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</si>
  <si>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</si>
  <si>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</si>
  <si>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</si>
  <si>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</si>
  <si>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</si>
  <si>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</si>
  <si>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</si>
  <si>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</si>
  <si>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</si>
  <si>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</si>
  <si>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</si>
  <si>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</si>
  <si>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</si>
  <si>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</si>
  <si>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</si>
  <si>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</si>
  <si>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</si>
  <si>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</si>
  <si>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</si>
  <si>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</si>
  <si>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</si>
  <si>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</si>
  <si>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</si>
  <si>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</si>
  <si>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</si>
  <si>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</si>
  <si>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</si>
  <si>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</si>
  <si>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</si>
  <si>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</si>
  <si>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</si>
  <si>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</si>
  <si>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</si>
  <si>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</si>
  <si>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</si>
  <si>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</si>
  <si>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</si>
  <si>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</si>
  <si>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</si>
  <si>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</si>
  <si>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</si>
  <si>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</si>
  <si>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</si>
  <si>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</si>
  <si>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</si>
  <si>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</si>
  <si>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</si>
  <si>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</si>
  <si>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</si>
  <si>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</si>
  <si>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</si>
  <si>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</si>
  <si>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</si>
  <si>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</si>
  <si>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</si>
  <si>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</si>
  <si>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</si>
  <si>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</si>
  <si>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</si>
  <si>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</si>
  <si>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</si>
  <si>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</si>
  <si>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</si>
  <si>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</si>
  <si>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</si>
  <si>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</si>
  <si>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</si>
  <si>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</si>
  <si>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</si>
  <si>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</si>
  <si>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</si>
  <si>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</si>
  <si>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</si>
  <si>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</si>
  <si>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</si>
  <si>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</si>
  <si>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</si>
  <si>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</si>
  <si>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</si>
  <si>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</si>
  <si>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</si>
  <si>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</si>
  <si>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</si>
  <si>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</si>
  <si>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</si>
  <si>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</si>
  <si>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</si>
  <si>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</si>
  <si>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</si>
  <si>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</si>
  <si>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</si>
  <si>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</si>
  <si>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</si>
  <si>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</si>
  <si>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</si>
  <si>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</si>
  <si>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</si>
  <si>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</si>
  <si>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</si>
  <si>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</si>
  <si>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</si>
  <si>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</si>
  <si>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</si>
  <si>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</si>
  <si>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</si>
  <si>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</si>
  <si>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</si>
  <si>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</si>
  <si>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</si>
  <si>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</si>
  <si>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</si>
  <si>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</si>
  <si>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</si>
  <si>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</si>
  <si>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</si>
  <si>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</si>
  <si>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</si>
  <si>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</si>
  <si>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</si>
  <si>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</si>
  <si>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</si>
  <si>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</si>
  <si>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</si>
  <si>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</si>
  <si>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</si>
  <si>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</si>
  <si>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</si>
  <si>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</si>
  <si>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</si>
  <si>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</si>
  <si>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</si>
  <si>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</si>
  <si>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</si>
  <si>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</si>
  <si>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</si>
  <si>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</si>
  <si>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</si>
  <si>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</si>
  <si>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</si>
  <si>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</si>
  <si>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</si>
  <si>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</si>
  <si>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</si>
  <si>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</si>
  <si>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</si>
  <si>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</si>
  <si>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</si>
  <si>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</si>
  <si>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</si>
  <si>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</si>
  <si>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</si>
  <si>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</si>
  <si>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</si>
  <si>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</si>
  <si>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</si>
  <si>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</si>
  <si>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</si>
  <si>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</si>
  <si>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</si>
  <si>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</si>
  <si>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</si>
  <si>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</si>
  <si>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</si>
  <si>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</si>
  <si>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</si>
  <si>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</si>
  <si>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</si>
  <si>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</si>
  <si>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</si>
  <si>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</si>
  <si>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</si>
  <si>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</si>
  <si>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</si>
  <si>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</si>
  <si>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</si>
  <si>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</si>
  <si>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</si>
  <si>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</si>
  <si>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</si>
  <si>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</si>
  <si>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</si>
  <si>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</si>
  <si>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</si>
  <si>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</si>
  <si>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</si>
  <si>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</si>
  <si>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</si>
  <si>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</si>
  <si>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</si>
  <si>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</si>
  <si>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</si>
  <si>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</si>
  <si>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</si>
  <si>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</si>
  <si>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</si>
  <si>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</si>
  <si>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</si>
  <si>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</si>
  <si>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</si>
  <si>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</si>
  <si>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</si>
  <si>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</si>
  <si>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</si>
  <si>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</si>
  <si>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</si>
  <si>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</si>
  <si>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</si>
  <si>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</si>
  <si>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</si>
  <si>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</si>
  <si>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</si>
  <si>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</si>
  <si>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</si>
  <si>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</si>
  <si>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</si>
  <si>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</si>
  <si>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</si>
  <si>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</si>
  <si>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</si>
  <si>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</si>
  <si>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</si>
  <si>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</si>
  <si>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</si>
  <si>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</si>
  <si>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</si>
  <si>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</si>
  <si>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</si>
  <si>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</si>
  <si>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</si>
  <si>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</si>
  <si>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</si>
  <si>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</si>
  <si>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</si>
  <si>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</si>
  <si>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</si>
  <si>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</si>
  <si>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</si>
  <si>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</si>
  <si>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</si>
  <si>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</si>
  <si>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</si>
  <si>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</si>
  <si>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</si>
  <si>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</si>
  <si>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</si>
  <si>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</si>
  <si>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</si>
  <si>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</si>
  <si>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</si>
  <si>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</si>
  <si>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</si>
  <si>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</si>
  <si>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</si>
  <si>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</si>
  <si>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</si>
  <si>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</si>
  <si>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</si>
  <si>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</si>
  <si>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</si>
  <si>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</si>
  <si>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</si>
  <si>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</si>
  <si>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</si>
  <si>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</si>
  <si>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</si>
  <si>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</si>
  <si>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</si>
  <si>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</si>
  <si>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</si>
  <si>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</si>
  <si>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</si>
  <si>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</si>
  <si>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</si>
  <si>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</si>
  <si>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</si>
  <si>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</si>
  <si>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</si>
  <si>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</si>
  <si>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</si>
  <si>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</si>
  <si>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</si>
  <si>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</si>
  <si>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</si>
  <si>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</si>
  <si>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</si>
  <si>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</si>
  <si>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</si>
  <si>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</si>
  <si>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</si>
  <si>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</si>
  <si>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</si>
  <si>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</si>
  <si>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</si>
  <si>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</si>
  <si>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</si>
  <si>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</si>
  <si>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</si>
  <si>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</si>
  <si>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</si>
  <si>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</si>
  <si>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</si>
  <si>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</si>
  <si>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</si>
  <si>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</si>
  <si>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</si>
  <si>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</si>
  <si>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</si>
  <si>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</si>
  <si>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</si>
  <si>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</si>
  <si>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</si>
  <si>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</si>
  <si>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</si>
  <si>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</si>
  <si>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</si>
  <si>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</si>
  <si>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</si>
  <si>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</si>
  <si>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</si>
  <si>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</si>
  <si>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</si>
  <si>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</si>
  <si>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</si>
  <si>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</si>
  <si>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</si>
  <si>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</si>
  <si>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</si>
  <si>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</si>
  <si>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</si>
  <si>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</si>
  <si>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</si>
  <si>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</si>
  <si>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</si>
  <si>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</si>
  <si>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</si>
  <si>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</si>
  <si>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</si>
  <si>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</si>
  <si>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</si>
  <si>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</si>
  <si>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</si>
  <si>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</si>
  <si>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</si>
  <si>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</si>
  <si>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</si>
  <si>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</si>
  <si>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</si>
  <si>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</si>
  <si>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</si>
  <si>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</si>
  <si>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</si>
  <si>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</si>
  <si>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</si>
  <si>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</si>
  <si>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</si>
  <si>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</si>
  <si>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</si>
  <si>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</si>
  <si>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</si>
  <si>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</si>
  <si>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</si>
  <si>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</si>
  <si>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</si>
  <si>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</si>
  <si>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</si>
  <si>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</si>
  <si>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</si>
  <si>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</si>
  <si>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</si>
  <si>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</si>
  <si>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</si>
  <si>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</si>
  <si>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</si>
  <si>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</si>
  <si>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</si>
  <si>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</si>
  <si>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</si>
  <si>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</si>
  <si>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</si>
  <si>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</si>
  <si>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</si>
  <si>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</si>
  <si>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</si>
  <si>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</si>
  <si>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</si>
  <si>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</si>
  <si>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</si>
  <si>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</si>
  <si>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</si>
  <si>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</si>
  <si>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</si>
  <si>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</si>
  <si>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</si>
  <si>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</si>
  <si>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</si>
  <si>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</si>
  <si>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</si>
  <si>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</si>
  <si>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</si>
  <si>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</si>
  <si>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</si>
  <si>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</si>
  <si>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</si>
  <si>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</si>
  <si>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</si>
  <si>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</si>
  <si>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</si>
  <si>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</si>
  <si>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</si>
  <si>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</si>
  <si>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</si>
  <si>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</si>
  <si>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</si>
  <si>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</si>
  <si>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</si>
  <si>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</si>
  <si>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</si>
  <si>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</si>
  <si>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</si>
  <si>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</si>
  <si>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</si>
  <si>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</si>
  <si>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</si>
  <si>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</si>
  <si>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</si>
  <si>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</si>
  <si>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</si>
  <si>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</si>
  <si>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</si>
  <si>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</si>
  <si>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</si>
  <si>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</si>
  <si>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</si>
  <si>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</si>
  <si>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</si>
  <si>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</si>
  <si>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</si>
  <si>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</si>
  <si>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</si>
  <si>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</si>
  <si>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</si>
  <si>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</si>
  <si>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</si>
  <si>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</si>
  <si>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</si>
  <si>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</si>
  <si>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</si>
  <si>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</si>
  <si>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</si>
  <si>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</si>
  <si>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</si>
  <si>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</si>
  <si>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</si>
  <si>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</si>
  <si>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</si>
  <si>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</si>
  <si>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</si>
  <si>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</si>
  <si>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</si>
  <si>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</si>
  <si>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</si>
  <si>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</si>
  <si>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</si>
  <si>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</si>
  <si>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</si>
  <si>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</si>
  <si>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</si>
  <si>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</si>
  <si>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</si>
  <si>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</si>
  <si>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</si>
  <si>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</si>
  <si>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</si>
  <si>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</si>
  <si>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</si>
  <si>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</si>
  <si>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</si>
  <si>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</si>
  <si>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</si>
  <si>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</si>
  <si>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</si>
  <si>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</si>
  <si>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</si>
  <si>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</si>
  <si>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</si>
  <si>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</si>
  <si>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</si>
  <si>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</si>
  <si>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</si>
  <si>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</si>
  <si>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</si>
  <si>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</si>
  <si>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</si>
  <si>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</si>
  <si>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</si>
  <si>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</si>
  <si>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</si>
  <si>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</si>
  <si>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</si>
  <si>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</si>
  <si>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</si>
  <si>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</si>
  <si>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</si>
  <si>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</si>
  <si>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</si>
  <si>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</si>
  <si>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</si>
  <si>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</si>
  <si>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</si>
  <si>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</si>
  <si>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</si>
  <si>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</si>
  <si>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</si>
  <si>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</si>
  <si>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</si>
  <si>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</si>
  <si>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</si>
  <si>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</si>
  <si>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</si>
  <si>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</si>
  <si>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</si>
  <si>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</si>
  <si>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</si>
  <si>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</si>
  <si>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</si>
  <si>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</si>
  <si>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</si>
  <si>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</si>
  <si>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</si>
  <si>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</si>
  <si>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</si>
  <si>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</si>
  <si>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</si>
  <si>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</si>
  <si>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</si>
  <si>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</si>
  <si>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</si>
  <si>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</si>
  <si>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</si>
  <si>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</si>
  <si>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</si>
  <si>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</si>
  <si>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</si>
  <si>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</si>
  <si>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</si>
  <si>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</si>
  <si>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</si>
  <si>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</si>
  <si>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</si>
  <si>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</si>
  <si>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</si>
  <si>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</si>
  <si>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</si>
  <si>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</si>
  <si>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</si>
  <si>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</si>
  <si>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</si>
  <si>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</si>
  <si>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</si>
  <si>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</si>
  <si>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</si>
  <si>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</si>
  <si>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</si>
  <si>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</si>
  <si>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</si>
  <si>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</si>
  <si>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</si>
  <si>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</si>
  <si>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</si>
  <si>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</si>
  <si>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</si>
  <si>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</si>
  <si>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</si>
  <si>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</si>
  <si>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</si>
  <si>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</si>
  <si>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</si>
  <si>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</si>
  <si>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</si>
  <si>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</si>
  <si>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</si>
  <si>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</si>
  <si>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</si>
  <si>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</si>
  <si>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</si>
  <si>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</si>
  <si>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</si>
  <si>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</si>
  <si>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</si>
  <si>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</si>
  <si>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</si>
  <si>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</si>
  <si>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</si>
  <si>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</si>
  <si>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</si>
  <si>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</si>
  <si>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</si>
  <si>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</si>
  <si>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</si>
  <si>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</si>
  <si>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</si>
  <si>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</si>
  <si>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</si>
  <si>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</si>
  <si>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</si>
  <si>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</si>
  <si>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</si>
  <si>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</si>
  <si>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</si>
  <si>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</si>
  <si>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</si>
  <si>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</si>
  <si>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</si>
  <si>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</si>
  <si>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</si>
  <si>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</si>
  <si>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</si>
  <si>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</si>
  <si>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</si>
  <si>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</si>
  <si>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</si>
  <si>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</si>
  <si>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</si>
  <si>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</si>
  <si>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</si>
  <si>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</si>
  <si>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</si>
  <si>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</si>
  <si>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</si>
  <si>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</si>
  <si>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</si>
  <si>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</si>
  <si>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</si>
  <si>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</si>
  <si>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</si>
  <si>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</si>
  <si>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</si>
  <si>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</si>
  <si>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</si>
  <si>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</si>
  <si>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</si>
  <si>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</si>
  <si>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</si>
  <si>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</si>
  <si>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</si>
  <si>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</si>
  <si>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</si>
  <si>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</si>
  <si>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</si>
  <si>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</si>
  <si>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</si>
  <si>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</si>
  <si>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</si>
  <si>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</si>
  <si>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</si>
  <si>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</si>
  <si>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</si>
  <si>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</si>
  <si>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</si>
  <si>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</si>
  <si>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</si>
  <si>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</si>
  <si>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</si>
  <si>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</si>
  <si>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</si>
  <si>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</si>
  <si>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</si>
  <si>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</si>
  <si>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</si>
  <si>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</si>
  <si>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</si>
  <si>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</si>
  <si>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</si>
  <si>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</si>
  <si>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</si>
  <si>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</si>
  <si>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</si>
  <si>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</si>
  <si>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</si>
  <si>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</si>
  <si>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</si>
  <si>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</si>
  <si>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</si>
  <si>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</si>
  <si>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</si>
  <si>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</si>
  <si>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</si>
  <si>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</si>
  <si>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</si>
  <si>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</si>
  <si>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</si>
  <si>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</si>
  <si>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</si>
  <si>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</si>
  <si>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</si>
  <si>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</si>
  <si>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</si>
  <si>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</si>
  <si>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</si>
  <si>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</si>
  <si>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</si>
  <si>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</si>
  <si>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</si>
  <si>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</si>
  <si>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</si>
  <si>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</si>
  <si>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</si>
  <si>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</si>
  <si>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</si>
  <si>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</si>
  <si>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</si>
  <si>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</si>
  <si>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</si>
  <si>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</si>
  <si>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</si>
  <si>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</si>
  <si>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</si>
  <si>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</si>
  <si>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</si>
  <si>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</si>
  <si>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</si>
  <si>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</si>
  <si>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</si>
  <si>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</si>
  <si>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</si>
  <si>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</si>
  <si>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</si>
  <si>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</si>
  <si>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</si>
  <si>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</si>
  <si>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</si>
  <si>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</si>
  <si>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</si>
  <si>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</si>
  <si>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</si>
  <si>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</si>
  <si>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</si>
  <si>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</si>
  <si>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</si>
  <si>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</si>
  <si>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</si>
  <si>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</si>
  <si>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</si>
  <si>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</si>
  <si>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</si>
  <si>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</si>
  <si>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</si>
  <si>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</si>
  <si>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</si>
  <si>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</si>
  <si>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</si>
  <si>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</si>
  <si>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</si>
  <si>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</si>
  <si>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</si>
  <si>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</si>
  <si>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</si>
  <si>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</si>
  <si>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</si>
  <si>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</si>
  <si>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</si>
  <si>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</si>
  <si>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</si>
  <si>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</si>
  <si>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</si>
  <si>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</si>
  <si>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</si>
  <si>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</si>
  <si>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</si>
  <si>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</si>
  <si>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</si>
  <si>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</si>
  <si>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</si>
  <si>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</si>
  <si>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</si>
  <si>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</si>
  <si>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</si>
  <si>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</si>
  <si>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</si>
  <si>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</si>
  <si>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</si>
  <si>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</si>
  <si>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</si>
  <si>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</si>
  <si>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</si>
  <si>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</si>
  <si>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</si>
  <si>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</si>
  <si>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</si>
  <si>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</si>
  <si>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</si>
  <si>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</si>
  <si>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</si>
  <si>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</si>
  <si>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</si>
  <si>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</si>
  <si>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</si>
  <si>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</si>
  <si>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</si>
  <si>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</si>
  <si>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</si>
  <si>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</si>
  <si>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</si>
  <si>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</si>
  <si>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</si>
  <si>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</si>
  <si>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</si>
  <si>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</si>
  <si>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</si>
  <si>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</si>
  <si>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</si>
  <si>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</si>
  <si>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</si>
  <si>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</si>
  <si>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</si>
  <si>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</si>
  <si>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</si>
  <si>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</si>
  <si>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</si>
  <si>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</si>
  <si>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</si>
  <si>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</si>
  <si>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</si>
  <si>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</si>
  <si>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</si>
  <si>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</si>
  <si>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</si>
  <si>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</si>
  <si>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</si>
  <si>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</si>
  <si>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</si>
  <si>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</si>
  <si>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</si>
  <si>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</si>
  <si>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</si>
  <si>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</si>
  <si>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</si>
  <si>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</si>
  <si>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</si>
  <si>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</si>
  <si>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</si>
  <si>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</si>
  <si>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</si>
  <si>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</si>
  <si>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</si>
  <si>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</si>
  <si>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</si>
  <si>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</si>
  <si>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</si>
  <si>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</si>
  <si>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</si>
  <si>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</si>
  <si>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</si>
  <si>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</si>
  <si>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</si>
  <si>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</si>
  <si>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</si>
  <si>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</si>
  <si>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</si>
  <si>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</si>
  <si>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</si>
  <si>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</si>
  <si>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</si>
  <si>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</si>
  <si>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</si>
  <si>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</si>
  <si>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</si>
  <si>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</si>
  <si>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</si>
  <si>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</si>
  <si>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</si>
  <si>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</si>
  <si>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</si>
  <si>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</si>
  <si>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</si>
  <si>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</si>
  <si>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</si>
  <si>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</si>
  <si>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</si>
  <si>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</si>
  <si>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</si>
  <si>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</si>
  <si>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</si>
  <si>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</si>
  <si>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</si>
  <si>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</si>
  <si>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</si>
  <si>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</si>
  <si>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</si>
  <si>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</si>
  <si>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</si>
  <si>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</si>
  <si>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</si>
  <si>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</si>
  <si>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</si>
  <si>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</si>
  <si>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</si>
  <si>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</si>
  <si>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</si>
  <si>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</si>
  <si>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</si>
  <si>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</si>
  <si>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</si>
  <si>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</si>
  <si>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</si>
  <si>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</si>
  <si>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</si>
  <si>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</si>
  <si>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</si>
  <si>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</si>
  <si>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</si>
  <si>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</si>
  <si>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</si>
  <si>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</si>
  <si>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</si>
  <si>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</si>
  <si>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</si>
  <si>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</si>
  <si>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</si>
  <si>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</si>
  <si>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</si>
  <si>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</si>
  <si>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</si>
  <si>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</si>
  <si>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</si>
  <si>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</si>
  <si>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</si>
  <si>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</si>
  <si>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</si>
  <si>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</si>
  <si>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</si>
  <si>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</si>
  <si>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</si>
  <si>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</si>
  <si>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</si>
  <si>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</si>
  <si>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</si>
  <si>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</si>
  <si>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</si>
  <si>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</si>
  <si>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</si>
  <si>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</si>
  <si>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</si>
  <si>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</si>
  <si>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</si>
  <si>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</si>
  <si>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</si>
  <si>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</si>
  <si>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</si>
  <si>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</si>
  <si>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</si>
  <si>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</si>
  <si>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</si>
  <si>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</si>
  <si>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</si>
  <si>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</si>
  <si>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</si>
  <si>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</si>
  <si>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</si>
  <si>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</si>
  <si>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</si>
  <si>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</si>
  <si>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</si>
  <si>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</si>
  <si>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</si>
  <si>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</si>
  <si>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</si>
  <si>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</si>
  <si>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</si>
  <si>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</si>
  <si>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</si>
  <si>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</si>
  <si>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</si>
  <si>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</si>
  <si>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</si>
  <si>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</si>
  <si>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</si>
  <si>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</si>
  <si>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</si>
  <si>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</si>
  <si>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</si>
  <si>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</si>
  <si>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</si>
  <si>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</si>
  <si>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</si>
  <si>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</si>
  <si>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</si>
  <si>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</si>
  <si>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</si>
  <si>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</si>
  <si>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</si>
  <si>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</si>
  <si>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</si>
  <si>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</si>
  <si>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</si>
  <si>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</si>
  <si>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</si>
  <si>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</si>
  <si>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</si>
  <si>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</si>
  <si>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</si>
  <si>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</si>
  <si>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</si>
  <si>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</si>
  <si>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</si>
  <si>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</si>
  <si>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</si>
  <si>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</si>
  <si>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</si>
  <si>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</si>
  <si>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</si>
  <si>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</si>
  <si>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</si>
  <si>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</si>
  <si>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</si>
  <si>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</si>
  <si>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</si>
  <si>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</si>
  <si>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</si>
  <si>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</si>
  <si>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</si>
  <si>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</si>
  <si>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</si>
  <si>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</si>
  <si>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</si>
  <si>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</si>
  <si>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</si>
  <si>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</si>
  <si>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</si>
  <si>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</si>
  <si>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</si>
  <si>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</si>
  <si>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</si>
  <si>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</si>
  <si>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</si>
  <si>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</si>
  <si>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</si>
  <si>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</si>
  <si>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</si>
  <si>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</si>
  <si>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</si>
  <si>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</si>
  <si>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</si>
  <si>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</si>
  <si>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</si>
  <si>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</si>
  <si>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</si>
  <si>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</si>
  <si>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</si>
  <si>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</si>
  <si>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</si>
  <si>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</si>
  <si>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</si>
  <si>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</si>
  <si>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</si>
  <si>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</si>
  <si>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</si>
  <si>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</si>
  <si>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</si>
  <si>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</si>
  <si>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</si>
  <si>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</si>
  <si>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</si>
  <si>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</si>
  <si>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</si>
  <si>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</si>
  <si>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</si>
  <si>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</si>
  <si>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</si>
  <si>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</si>
  <si>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</si>
  <si>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</si>
  <si>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</si>
  <si>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</si>
  <si>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</si>
  <si>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</si>
  <si>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</si>
  <si>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</si>
  <si>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</si>
  <si>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</si>
  <si>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</si>
  <si>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</si>
  <si>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</si>
  <si>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</si>
  <si>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</si>
  <si>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</si>
  <si>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</si>
  <si>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</si>
  <si>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</si>
  <si>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</si>
  <si>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</si>
  <si>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</si>
  <si>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</si>
  <si>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</si>
  <si>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</si>
  <si>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</si>
  <si>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</si>
  <si>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</si>
  <si>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</si>
  <si>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</si>
  <si>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</si>
  <si>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</si>
  <si>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</si>
  <si>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</si>
  <si>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</si>
  <si>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</si>
  <si>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</si>
  <si>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</si>
  <si>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</si>
  <si>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</si>
  <si>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</si>
  <si>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</si>
  <si>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</si>
  <si>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</si>
  <si>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</si>
  <si>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</si>
  <si>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</si>
  <si>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</si>
  <si>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</si>
  <si>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</si>
  <si>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</si>
  <si>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</si>
  <si>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</si>
  <si>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</si>
  <si>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</si>
  <si>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</si>
  <si>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</si>
  <si>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</si>
  <si>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</si>
  <si>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</si>
  <si>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</si>
  <si>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</si>
  <si>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</si>
  <si>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</si>
  <si>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</si>
  <si>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</si>
  <si>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</si>
  <si>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</si>
  <si>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</si>
  <si>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</si>
  <si>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</si>
  <si>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</si>
  <si>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</si>
  <si>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</si>
  <si>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</si>
  <si>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</si>
  <si>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</si>
  <si>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</si>
  <si>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</si>
  <si>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</si>
  <si>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</si>
  <si>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</si>
  <si>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</si>
  <si>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</si>
  <si>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</si>
  <si>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</si>
  <si>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</si>
  <si>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</si>
  <si>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</si>
  <si>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</si>
  <si>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</si>
  <si>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</si>
  <si>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</si>
  <si>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</si>
  <si>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</si>
  <si>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</si>
  <si>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</si>
  <si>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</si>
  <si>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</si>
  <si>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</si>
  <si>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</si>
  <si>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</si>
  <si>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</si>
  <si>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</si>
  <si>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</si>
  <si>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</si>
  <si>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</si>
  <si>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</si>
  <si>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</si>
  <si>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</si>
  <si>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</si>
  <si>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</si>
  <si>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</si>
  <si>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</si>
  <si>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</si>
  <si>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</si>
  <si>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</si>
  <si>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</si>
  <si>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</si>
  <si>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</si>
  <si>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</si>
  <si>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</si>
  <si>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</si>
  <si>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</si>
  <si>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</si>
  <si>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</si>
  <si>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</si>
  <si>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</si>
  <si>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</si>
  <si>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</si>
  <si>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</si>
  <si>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</si>
  <si>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</si>
  <si>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</si>
  <si>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</si>
  <si>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</si>
  <si>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</si>
  <si>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</si>
  <si>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</si>
  <si>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</si>
  <si>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</si>
  <si>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</si>
  <si>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</si>
  <si>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</si>
  <si>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</si>
  <si>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</si>
  <si>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</si>
  <si>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</si>
  <si>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</si>
  <si>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</si>
  <si>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</si>
  <si>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</si>
  <si>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</si>
  <si>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</si>
  <si>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</si>
  <si>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</si>
  <si>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</si>
  <si>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</si>
  <si>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</si>
  <si>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</si>
  <si>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</si>
  <si>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</si>
  <si>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</si>
  <si>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</si>
  <si>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</si>
  <si>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</si>
  <si>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</si>
  <si>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</si>
  <si>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</si>
  <si>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</si>
  <si>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</si>
  <si>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</si>
  <si>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</si>
  <si>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</si>
  <si>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</si>
  <si>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</si>
  <si>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</si>
  <si>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</si>
  <si>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</si>
  <si>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</si>
  <si>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</si>
  <si>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</si>
  <si>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</si>
  <si>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</si>
  <si>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</si>
  <si>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</si>
  <si>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</si>
  <si>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</si>
  <si>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</si>
  <si>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</si>
  <si>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</si>
  <si>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</si>
  <si>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</si>
  <si>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</si>
  <si>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</si>
  <si>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</si>
  <si>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</si>
  <si>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</si>
  <si>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</si>
  <si>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</si>
  <si>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</si>
  <si>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</si>
  <si>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</si>
  <si>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</si>
  <si>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</si>
  <si>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</si>
  <si>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</si>
  <si>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</si>
  <si>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</si>
  <si>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</si>
  <si>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</si>
  <si>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</si>
  <si>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</si>
  <si>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</si>
  <si>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</si>
  <si>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</si>
  <si>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</si>
  <si>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</si>
  <si>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</si>
  <si>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</si>
  <si>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</si>
  <si>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</si>
  <si>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</si>
  <si>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</si>
  <si>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</si>
  <si>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</si>
  <si>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</si>
  <si>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</si>
  <si>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</si>
  <si>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</si>
  <si>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</si>
  <si>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</si>
  <si>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</si>
  <si>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</si>
  <si>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</si>
  <si>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</si>
  <si>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</si>
  <si>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</si>
  <si>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</si>
  <si>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</si>
  <si>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</si>
  <si>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</si>
  <si>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</si>
  <si>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</si>
  <si>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</si>
  <si>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</si>
  <si>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</si>
  <si>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</si>
  <si>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</si>
  <si>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</si>
  <si>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</si>
  <si>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</si>
  <si>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</si>
  <si>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</si>
  <si>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</si>
  <si>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</si>
  <si>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</si>
  <si>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</si>
  <si>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</si>
  <si>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</si>
  <si>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</si>
  <si>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</si>
  <si>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</si>
  <si>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</si>
  <si>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</si>
  <si>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</si>
  <si>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</si>
  <si>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</si>
  <si>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</si>
  <si>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</si>
  <si>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</si>
  <si>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</si>
  <si>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</si>
  <si>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</si>
  <si>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</si>
  <si>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</si>
  <si>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</si>
  <si>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</si>
  <si>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</si>
  <si>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</si>
  <si>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</si>
  <si>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</si>
  <si>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</si>
  <si>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</si>
  <si>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</si>
  <si>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</si>
  <si>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</si>
  <si>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</si>
  <si>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</si>
  <si>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</si>
  <si>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</si>
  <si>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</si>
  <si>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</si>
  <si>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</si>
  <si>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</si>
  <si>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</si>
  <si>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</si>
  <si>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</si>
  <si>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</si>
  <si>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</si>
  <si>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</si>
  <si>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</si>
  <si>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</si>
  <si>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</si>
  <si>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</si>
  <si>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</si>
  <si>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</si>
  <si>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</si>
  <si>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</si>
  <si>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</si>
  <si>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</si>
  <si>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</si>
  <si>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</si>
  <si>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</si>
  <si>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</si>
  <si>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</si>
  <si>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</si>
  <si>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</si>
  <si>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</si>
  <si>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</si>
  <si>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</si>
  <si>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</si>
  <si>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</si>
  <si>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</si>
  <si>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</si>
  <si>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</si>
  <si>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</si>
  <si>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</si>
  <si>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</si>
  <si>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</si>
  <si>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</si>
  <si>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</si>
  <si>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</si>
  <si>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</si>
  <si>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</si>
  <si>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</si>
  <si>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</si>
  <si>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</si>
  <si>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</si>
  <si>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</si>
  <si>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</si>
  <si>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</si>
  <si>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</si>
  <si>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</si>
  <si>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</si>
  <si>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</si>
  <si>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</si>
  <si>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</si>
  <si>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</si>
  <si>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</si>
  <si>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</si>
  <si>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</si>
  <si>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</si>
  <si>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</si>
  <si>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</si>
  <si>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</si>
  <si>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</si>
  <si>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</si>
  <si>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</si>
  <si>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</si>
  <si>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</si>
  <si>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</si>
  <si>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</si>
  <si>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</si>
  <si>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</si>
  <si>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</si>
  <si>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</si>
  <si>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</si>
  <si>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</si>
  <si>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</si>
  <si>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</si>
  <si>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</si>
  <si>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</si>
  <si>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</si>
  <si>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</si>
  <si>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</si>
  <si>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</si>
  <si>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</si>
  <si>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</si>
  <si>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</si>
  <si>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</si>
  <si>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</si>
  <si>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</si>
  <si>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</si>
  <si>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</si>
  <si>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</si>
  <si>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</si>
  <si>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</si>
  <si>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</si>
  <si>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</si>
  <si>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</si>
  <si>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</si>
  <si>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</si>
  <si>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</si>
  <si>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</si>
  <si>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</si>
  <si>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</si>
  <si>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</si>
  <si>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</si>
  <si>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</si>
  <si>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</si>
  <si>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</si>
  <si>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</si>
  <si>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</si>
  <si>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</si>
  <si>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</si>
  <si>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</si>
  <si>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</si>
  <si>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</si>
  <si>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</si>
  <si>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</si>
  <si>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</si>
  <si>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</si>
  <si>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</si>
  <si>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</si>
  <si>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</si>
  <si>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</si>
  <si>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</si>
  <si>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</si>
  <si>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</si>
  <si>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</si>
  <si>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</si>
  <si>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</si>
  <si>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</si>
  <si>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</si>
  <si>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</si>
  <si>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</si>
  <si>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</si>
  <si>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</si>
  <si>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</si>
  <si>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</si>
  <si>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</si>
  <si>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</si>
  <si>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</si>
  <si>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</si>
  <si>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</si>
  <si>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</si>
  <si>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</si>
  <si>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</si>
  <si>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</si>
  <si>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</si>
  <si>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</si>
  <si>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</si>
  <si>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</si>
  <si>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</si>
  <si>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</si>
  <si>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</si>
  <si>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</si>
  <si>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</si>
  <si>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</si>
  <si>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</si>
  <si>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</si>
  <si>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</si>
  <si>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</si>
  <si>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</si>
  <si>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</si>
  <si>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</si>
  <si>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</si>
  <si>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</si>
  <si>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</si>
  <si>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</si>
  <si>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</si>
  <si>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</si>
  <si>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</si>
  <si>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</si>
  <si>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</si>
  <si>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</si>
  <si>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</si>
  <si>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</si>
  <si>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</si>
  <si>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</si>
  <si>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</si>
  <si>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</si>
  <si>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</si>
  <si>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</si>
  <si>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</si>
  <si>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</si>
  <si>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</si>
  <si>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</si>
  <si>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</si>
  <si>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</si>
  <si>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</si>
  <si>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</si>
  <si>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</si>
  <si>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</si>
  <si>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</si>
  <si>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</si>
  <si>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</si>
  <si>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</si>
  <si>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</si>
  <si>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</si>
  <si>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</si>
  <si>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</si>
  <si>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</si>
  <si>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</si>
  <si>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</si>
  <si>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</si>
  <si>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</si>
  <si>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</si>
  <si>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</si>
  <si>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</si>
  <si>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</si>
  <si>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</si>
  <si>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</si>
  <si>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</si>
  <si>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</si>
  <si>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</si>
  <si>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</si>
  <si>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</si>
  <si>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</si>
  <si>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</si>
  <si>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</si>
  <si>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</si>
  <si>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</si>
  <si>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</si>
  <si>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</si>
  <si>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</si>
  <si>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</si>
  <si>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</si>
  <si>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</si>
  <si>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</si>
  <si>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</si>
  <si>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</si>
  <si>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</si>
  <si>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</si>
  <si>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</si>
  <si>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</si>
  <si>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</si>
  <si>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</si>
  <si>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</si>
  <si>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</si>
  <si>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</si>
  <si>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</si>
  <si>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</si>
  <si>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</si>
  <si>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</si>
  <si>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</si>
  <si>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</si>
  <si>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</si>
  <si>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</si>
  <si>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</si>
  <si>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</si>
  <si>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</si>
  <si>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</si>
  <si>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</si>
  <si>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</si>
  <si>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</si>
  <si>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</si>
  <si>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</si>
  <si>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</si>
  <si>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</si>
  <si>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</si>
  <si>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</si>
  <si>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</si>
  <si>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</si>
  <si>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</si>
  <si>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</si>
  <si>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</si>
  <si>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</si>
  <si>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</si>
  <si>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</si>
  <si>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</si>
  <si>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</si>
  <si>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</si>
  <si>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</si>
  <si>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</si>
  <si>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</si>
  <si>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</si>
  <si>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</si>
  <si>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</si>
  <si>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</si>
  <si>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</si>
  <si>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</si>
  <si>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</si>
  <si>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</si>
  <si>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</si>
  <si>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</si>
  <si>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</si>
  <si>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</si>
  <si>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</si>
  <si>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</si>
  <si>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</si>
  <si>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</si>
  <si>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</si>
  <si>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</si>
  <si>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</si>
  <si>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</si>
  <si>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</si>
  <si>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</si>
  <si>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</si>
  <si>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</si>
  <si>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</si>
  <si>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</si>
  <si>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</si>
  <si>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</si>
  <si>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</si>
  <si>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</si>
  <si>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</si>
  <si>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</si>
  <si>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</si>
  <si>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</si>
  <si>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</si>
  <si>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</si>
  <si>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</si>
  <si>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</si>
  <si>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</si>
  <si>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</si>
  <si>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</si>
  <si>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</si>
  <si>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</si>
  <si>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</si>
  <si>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</si>
  <si>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</si>
  <si>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</si>
  <si>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</si>
  <si>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</si>
  <si>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</si>
  <si>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</si>
  <si>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</si>
  <si>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</si>
  <si>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</si>
  <si>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</si>
  <si>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</si>
  <si>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</si>
  <si>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</si>
  <si>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</si>
  <si>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</si>
  <si>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</si>
  <si>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</si>
  <si>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</si>
  <si>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</si>
  <si>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</si>
  <si>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</si>
  <si>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</si>
  <si>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</si>
  <si>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</si>
  <si>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</si>
  <si>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</si>
  <si>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</si>
  <si>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</si>
  <si>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</si>
  <si>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</si>
  <si>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</si>
  <si>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</si>
  <si>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</si>
  <si>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</si>
  <si>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</si>
  <si>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</si>
  <si>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</si>
  <si>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</si>
  <si>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</si>
  <si>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</si>
  <si>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</si>
  <si>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</si>
  <si>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</si>
  <si>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</si>
  <si>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</si>
  <si>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</si>
  <si>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</si>
  <si>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</si>
  <si>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</si>
  <si>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</si>
  <si>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</si>
  <si>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</si>
  <si>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</si>
  <si>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</si>
  <si>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</si>
  <si>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</si>
  <si>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</si>
  <si>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</si>
  <si>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</si>
  <si>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</si>
  <si>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</si>
  <si>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</si>
  <si>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</si>
  <si>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</si>
  <si>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</si>
  <si>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</si>
  <si>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</si>
  <si>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</si>
  <si>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</si>
  <si>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</si>
  <si>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</si>
  <si>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</si>
  <si>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</si>
  <si>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</si>
  <si>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</si>
  <si>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</si>
  <si>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</si>
  <si>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</si>
  <si>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</si>
  <si>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</si>
  <si>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</si>
  <si>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</si>
  <si>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</si>
  <si>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</si>
  <si>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</si>
  <si>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</si>
  <si>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</si>
  <si>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</si>
  <si>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</si>
  <si>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</si>
  <si>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</si>
  <si>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</si>
  <si>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</si>
  <si>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</si>
  <si>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</si>
  <si>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</si>
  <si>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</si>
  <si>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</si>
  <si>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</si>
  <si>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</si>
  <si>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</si>
  <si>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</si>
  <si>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</si>
  <si>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</si>
  <si>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</si>
  <si>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</si>
  <si>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</si>
  <si>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</si>
  <si>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</si>
  <si>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</si>
  <si>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</si>
  <si>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</si>
  <si>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</si>
  <si>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</si>
  <si>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</si>
  <si>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</si>
  <si>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</si>
  <si>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</si>
  <si>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</si>
  <si>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</si>
  <si>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</si>
  <si>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</si>
  <si>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</si>
  <si>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</si>
  <si>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</si>
  <si>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</si>
  <si>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</si>
  <si>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</si>
  <si>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</si>
  <si>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</si>
  <si>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</si>
  <si>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</si>
  <si>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</si>
  <si>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</si>
  <si>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</si>
  <si>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</si>
  <si>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</si>
  <si>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</si>
  <si>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</si>
  <si>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</si>
  <si>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</si>
  <si>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</si>
  <si>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</si>
  <si>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</si>
  <si>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</si>
  <si>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</si>
  <si>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</si>
  <si>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</si>
  <si>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</si>
  <si>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</si>
  <si>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</si>
  <si>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</si>
  <si>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</si>
  <si>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</si>
  <si>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</si>
  <si>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</si>
  <si>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</si>
  <si>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</si>
  <si>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</si>
  <si>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</si>
  <si>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</si>
  <si>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</si>
  <si>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</si>
  <si>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</si>
  <si>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</si>
  <si>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</si>
  <si>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</si>
  <si>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</si>
  <si>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</si>
  <si>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</si>
  <si>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</si>
  <si>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</si>
  <si>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</si>
  <si>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</si>
  <si>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</si>
  <si>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</si>
  <si>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</si>
  <si>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</si>
  <si>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</si>
  <si>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</si>
  <si>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</si>
  <si>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</si>
  <si>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</si>
  <si>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</si>
  <si>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</si>
  <si>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</si>
  <si>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</si>
  <si>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</si>
  <si>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</si>
  <si>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</si>
  <si>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</si>
  <si>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</si>
  <si>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</si>
  <si>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</si>
  <si>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</si>
  <si>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</si>
  <si>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</si>
  <si>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</si>
  <si>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</si>
  <si>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</si>
  <si>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</si>
  <si>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</si>
  <si>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</si>
  <si>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</si>
  <si>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</si>
  <si>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</si>
  <si>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</si>
  <si>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</si>
  <si>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</si>
  <si>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</si>
  <si>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</si>
  <si>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</si>
  <si>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</si>
  <si>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</si>
  <si>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</si>
  <si>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</si>
  <si>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</si>
  <si>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</si>
  <si>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</si>
  <si>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</si>
  <si>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</si>
  <si>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</si>
  <si>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</si>
  <si>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</si>
  <si>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</si>
  <si>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</si>
  <si>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</si>
  <si>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</si>
  <si>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</si>
  <si>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</si>
  <si>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</si>
  <si>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</si>
  <si>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</si>
  <si>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</si>
  <si>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</si>
  <si>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</si>
  <si>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</si>
  <si>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</si>
  <si>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</si>
  <si>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</si>
  <si>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</si>
  <si>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</si>
  <si>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</si>
  <si>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</si>
  <si>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</si>
  <si>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</si>
  <si>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</si>
  <si>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</si>
  <si>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</si>
  <si>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</si>
  <si>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</si>
  <si>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</si>
  <si>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</si>
  <si>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</si>
  <si>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</si>
  <si>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</si>
  <si>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</si>
  <si>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</si>
  <si>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</si>
  <si>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</si>
  <si>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</si>
  <si>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</si>
  <si>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</si>
  <si>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</si>
  <si>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</si>
  <si>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</si>
  <si>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</si>
  <si>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</si>
  <si>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</si>
  <si>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</si>
  <si>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</si>
  <si>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</si>
  <si>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</si>
  <si>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</si>
  <si>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</si>
  <si>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</si>
  <si>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</si>
  <si>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</si>
  <si>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</si>
  <si>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</si>
  <si>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</si>
  <si>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</si>
  <si>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</si>
  <si>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</si>
  <si>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</si>
  <si>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</si>
  <si>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</si>
  <si>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</si>
  <si>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</si>
  <si>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</si>
  <si>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</si>
  <si>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</si>
  <si>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</si>
  <si>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</si>
  <si>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</si>
  <si>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</si>
  <si>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</si>
  <si>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</si>
  <si>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</si>
  <si>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</si>
  <si>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</si>
  <si>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</si>
  <si>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</si>
  <si>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</si>
  <si>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</si>
  <si>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</si>
  <si>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</si>
  <si>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</si>
  <si>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</si>
  <si>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</si>
  <si>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</si>
  <si>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</si>
  <si>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</si>
  <si>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</si>
  <si>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</si>
  <si>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</si>
  <si>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</si>
  <si>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</si>
  <si>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</si>
  <si>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</si>
  <si>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</si>
  <si>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</si>
  <si>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</si>
  <si>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</si>
  <si>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</si>
  <si>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</si>
  <si>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</si>
  <si>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</si>
  <si>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</si>
  <si>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</si>
  <si>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</si>
  <si>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</si>
  <si>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</si>
  <si>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</si>
  <si>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</si>
  <si>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</si>
  <si>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</si>
  <si>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</si>
  <si>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</si>
  <si>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</si>
  <si>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</si>
  <si>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</si>
  <si>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</si>
  <si>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</si>
  <si>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</si>
  <si>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</si>
  <si>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</si>
  <si>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</si>
  <si>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</si>
  <si>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</si>
  <si>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</si>
  <si>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</si>
  <si>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</si>
  <si>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</si>
  <si>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</si>
  <si>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</si>
  <si>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</si>
  <si>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</si>
  <si>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</si>
  <si>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</si>
  <si>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</si>
  <si>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</si>
  <si>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</si>
  <si>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</si>
  <si>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</si>
  <si>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</si>
  <si>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</si>
  <si>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</si>
  <si>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</si>
  <si>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</si>
  <si>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</si>
  <si>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</si>
  <si>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</si>
  <si>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</si>
  <si>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</si>
  <si>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</si>
  <si>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</si>
  <si>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</si>
  <si>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</si>
  <si>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</si>
  <si>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</si>
  <si>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</si>
  <si>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</si>
  <si>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</si>
  <si>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</si>
  <si>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</si>
  <si>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</si>
  <si>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</si>
  <si>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</si>
  <si>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</si>
  <si>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</si>
  <si>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</si>
  <si>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</si>
  <si>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</si>
  <si>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</si>
  <si>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</si>
  <si>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</si>
  <si>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</si>
  <si>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</si>
  <si>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</si>
  <si>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</si>
  <si>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</si>
  <si>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</si>
  <si>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</si>
  <si>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</si>
  <si>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</si>
  <si>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</si>
  <si>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</si>
  <si>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</si>
  <si>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</si>
  <si>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</si>
  <si>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</si>
  <si>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</si>
  <si>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</si>
  <si>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</si>
  <si>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</si>
  <si>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</si>
  <si>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</si>
  <si>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</si>
  <si>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</si>
  <si>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</si>
  <si>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</si>
  <si>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</si>
  <si>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</si>
  <si>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</si>
  <si>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</si>
  <si>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</si>
  <si>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</si>
  <si>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</si>
  <si>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</si>
  <si>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</si>
  <si>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</si>
  <si>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</si>
  <si>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</si>
  <si>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</si>
  <si>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</si>
  <si>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</si>
  <si>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</si>
  <si>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</si>
  <si>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</si>
  <si>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</si>
  <si>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</si>
  <si>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</si>
  <si>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</si>
  <si>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</si>
  <si>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</si>
  <si>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</si>
  <si>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</si>
  <si>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</si>
  <si>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</si>
  <si>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</si>
  <si>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</si>
  <si>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</si>
  <si>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</si>
  <si>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</si>
  <si>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</si>
  <si>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</si>
  <si>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</si>
  <si>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</si>
  <si>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</si>
  <si>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</si>
  <si>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</si>
  <si>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</si>
  <si>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</si>
  <si>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</si>
  <si>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</si>
  <si>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</si>
  <si>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</si>
  <si>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</si>
  <si>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</si>
  <si>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</si>
  <si>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</si>
  <si>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</si>
  <si>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</si>
  <si>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</si>
  <si>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</si>
  <si>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</si>
  <si>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</si>
  <si>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</si>
  <si>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</si>
  <si>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</si>
  <si>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</si>
  <si>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</si>
  <si>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</si>
  <si>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</si>
  <si>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</si>
  <si>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</si>
  <si>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</si>
  <si>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</si>
  <si>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</si>
  <si>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</si>
  <si>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</si>
  <si>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</si>
  <si>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</si>
  <si>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</si>
  <si>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</si>
  <si>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</si>
  <si>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</si>
  <si>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</si>
  <si>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</si>
  <si>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</si>
  <si>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</si>
  <si>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</si>
  <si>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</si>
  <si>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</si>
  <si>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</si>
  <si>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</si>
  <si>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</si>
  <si>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</si>
  <si>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</si>
  <si>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</si>
  <si>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</si>
  <si>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</si>
  <si>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</si>
  <si>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</si>
  <si>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</si>
  <si>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</si>
  <si>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</si>
  <si>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</si>
  <si>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</si>
  <si>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</si>
  <si>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</si>
  <si>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</si>
  <si>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</si>
  <si>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</si>
  <si>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</si>
  <si>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</si>
  <si>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</si>
  <si>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</si>
  <si>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</si>
  <si>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</si>
  <si>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</si>
  <si>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</si>
  <si>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</si>
  <si>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</si>
  <si>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</si>
  <si>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</si>
  <si>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</si>
  <si>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</si>
  <si>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</si>
  <si>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</si>
  <si>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</si>
  <si>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</si>
  <si>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</si>
  <si>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</si>
  <si>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</si>
  <si>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</si>
  <si>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</si>
  <si>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</si>
  <si>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</si>
  <si>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</si>
  <si>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</si>
  <si>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</si>
  <si>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</si>
  <si>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</si>
  <si>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</si>
  <si>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</si>
  <si>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</si>
  <si>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</si>
  <si>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</si>
  <si>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</si>
  <si>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</si>
  <si>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</si>
  <si>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</si>
  <si>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</si>
  <si>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</si>
  <si>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</si>
  <si>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</si>
  <si>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</si>
  <si>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</si>
  <si>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</si>
  <si>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</si>
  <si>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</si>
  <si>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</si>
  <si>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</si>
  <si>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</si>
  <si>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</si>
  <si>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</si>
  <si>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</si>
  <si>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</si>
  <si>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</si>
  <si>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</si>
  <si>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</si>
  <si>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</si>
  <si>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</si>
  <si>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</si>
  <si>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</si>
  <si>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</si>
  <si>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</si>
  <si>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</si>
  <si>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</si>
  <si>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</si>
  <si>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</si>
  <si>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</si>
  <si>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</si>
  <si>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</si>
  <si>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</si>
  <si>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</si>
  <si>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</si>
  <si>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</si>
  <si>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</si>
  <si>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</si>
  <si>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</si>
  <si>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</si>
  <si>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</si>
  <si>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</si>
  <si>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</si>
  <si>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</si>
  <si>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</si>
  <si>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</si>
  <si>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</si>
  <si>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</si>
  <si>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</si>
  <si>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</si>
  <si>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</si>
  <si>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</si>
  <si>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</si>
  <si>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</si>
  <si>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</si>
  <si>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</si>
  <si>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</si>
  <si>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</si>
  <si>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</si>
  <si>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</si>
  <si>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</si>
  <si>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</si>
  <si>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</si>
  <si>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</si>
  <si>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</si>
  <si>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</si>
  <si>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</si>
  <si>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</si>
  <si>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</si>
  <si>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</si>
  <si>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</si>
  <si>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</si>
  <si>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</si>
  <si>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</si>
  <si>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</si>
  <si>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</si>
  <si>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</si>
  <si>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</si>
  <si>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</si>
  <si>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</si>
  <si>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</si>
  <si>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</si>
  <si>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</si>
  <si>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</si>
  <si>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</si>
  <si>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</si>
  <si>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</si>
  <si>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</si>
  <si>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</si>
  <si>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</si>
  <si>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</si>
  <si>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</si>
  <si>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</si>
  <si>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</si>
  <si>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</si>
  <si>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</si>
  <si>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</si>
  <si>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</si>
  <si>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</si>
  <si>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</si>
  <si>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</si>
  <si>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</si>
  <si>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</si>
  <si>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</si>
  <si>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</si>
  <si>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</si>
  <si>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</si>
  <si>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</si>
  <si>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</si>
  <si>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</si>
  <si>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</si>
  <si>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</si>
  <si>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</si>
  <si>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</si>
  <si>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</si>
  <si>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</si>
  <si>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</si>
  <si>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</si>
  <si>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</si>
  <si>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</si>
  <si>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</si>
  <si>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</si>
  <si>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</si>
  <si>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</si>
  <si>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</si>
  <si>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</si>
  <si>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</si>
  <si>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</si>
  <si>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</si>
  <si>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</si>
  <si>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</si>
  <si>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</si>
  <si>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</si>
  <si>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</si>
  <si>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</si>
  <si>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</si>
  <si>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</si>
  <si>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</si>
  <si>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</si>
  <si>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</si>
  <si>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</si>
  <si>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</si>
  <si>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</si>
  <si>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</si>
  <si>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</si>
  <si>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</si>
  <si>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</si>
  <si>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</si>
  <si>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</si>
  <si>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</si>
  <si>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</si>
  <si>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</si>
  <si>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</si>
  <si>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</si>
  <si>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</si>
  <si>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</si>
  <si>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</si>
  <si>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</si>
  <si>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</si>
  <si>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</si>
  <si>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</si>
  <si>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</si>
  <si>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</si>
  <si>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</si>
  <si>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</si>
  <si>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</si>
  <si>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</si>
  <si>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</si>
  <si>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</si>
  <si>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</si>
  <si>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</si>
  <si>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</si>
  <si>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</si>
  <si>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</si>
  <si>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</si>
  <si>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</si>
  <si>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</si>
  <si>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</si>
  <si>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</si>
  <si>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</si>
  <si>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</si>
  <si>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</si>
  <si>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</si>
  <si>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</si>
  <si>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</si>
  <si>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</si>
  <si>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</si>
  <si>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</si>
  <si>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</si>
  <si>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</si>
  <si>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</si>
  <si>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</si>
  <si>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</si>
  <si>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</si>
  <si>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</si>
  <si>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</si>
  <si>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</si>
  <si>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</si>
  <si>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</si>
  <si>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</si>
  <si>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</si>
  <si>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</si>
  <si>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</si>
  <si>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</si>
  <si>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</si>
  <si>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</si>
  <si>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</si>
  <si>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</si>
  <si>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</si>
  <si>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</si>
  <si>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</si>
  <si>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</si>
  <si>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</si>
  <si>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</si>
  <si>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</si>
  <si>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</si>
  <si>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</si>
  <si>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</si>
  <si>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</si>
  <si>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</si>
  <si>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</si>
  <si>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</si>
  <si>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</si>
  <si>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</si>
  <si>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</si>
  <si>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</si>
  <si>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</si>
  <si>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</si>
  <si>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</si>
  <si>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</si>
  <si>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</si>
  <si>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</si>
  <si>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</si>
  <si>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</si>
  <si>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</si>
  <si>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</si>
  <si>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</si>
  <si>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</si>
  <si>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</si>
  <si>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</si>
  <si>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</si>
  <si>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</si>
  <si>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</si>
  <si>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</si>
  <si>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</si>
  <si>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</si>
  <si>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</si>
  <si>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</si>
  <si>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</si>
  <si>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</si>
  <si>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</si>
  <si>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</si>
  <si>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</si>
  <si>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</si>
  <si>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</si>
  <si>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</si>
  <si>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</si>
  <si>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</si>
  <si>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</si>
  <si>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</si>
  <si>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</si>
  <si>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</si>
  <si>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</si>
  <si>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</si>
  <si>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</si>
  <si>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</si>
  <si>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</si>
  <si>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</si>
  <si>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</si>
  <si>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</si>
  <si>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</si>
  <si>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</si>
  <si>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</si>
  <si>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</si>
  <si>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</si>
  <si>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</si>
  <si>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</si>
  <si>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</si>
  <si>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</si>
  <si>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</si>
  <si>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</si>
  <si>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</si>
  <si>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</si>
  <si>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</si>
  <si>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</si>
  <si>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</si>
  <si>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</si>
  <si>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</si>
  <si>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</si>
  <si>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</si>
  <si>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</si>
  <si>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</si>
  <si>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</si>
  <si>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</si>
  <si>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</si>
  <si>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</si>
  <si>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</si>
  <si>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</si>
  <si>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</si>
  <si>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</si>
  <si>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</si>
  <si>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</si>
  <si>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</si>
  <si>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</si>
  <si>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</si>
  <si>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</si>
  <si>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</si>
  <si>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</si>
  <si>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</si>
  <si>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</si>
  <si>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</si>
  <si>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</si>
  <si>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</si>
  <si>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</si>
  <si>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</si>
  <si>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</si>
  <si>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</si>
  <si>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</si>
  <si>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</si>
  <si>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</si>
  <si>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</si>
  <si>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</si>
  <si>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</si>
  <si>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</si>
  <si>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</si>
  <si>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</si>
  <si>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</si>
  <si>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</si>
  <si>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</si>
  <si>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</si>
  <si>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</si>
  <si>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</si>
  <si>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</si>
  <si>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</si>
  <si>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</si>
  <si>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</si>
  <si>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</si>
  <si>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</si>
  <si>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</si>
  <si>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</si>
  <si>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</si>
  <si>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</si>
  <si>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</si>
  <si>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</si>
  <si>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</si>
  <si>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</si>
  <si>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</si>
  <si>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</si>
  <si>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</si>
  <si>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</si>
  <si>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</si>
  <si>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</si>
  <si>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</si>
  <si>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</si>
  <si>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</si>
  <si>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</si>
  <si>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</si>
  <si>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</si>
  <si>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</si>
  <si>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</si>
  <si>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</si>
  <si>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</si>
  <si>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</si>
  <si>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</si>
  <si>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</si>
  <si>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</si>
  <si>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</si>
  <si>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</si>
  <si>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</si>
  <si>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</si>
  <si>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</si>
  <si>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</si>
  <si>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</si>
  <si>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</si>
  <si>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</si>
  <si>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</si>
  <si>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</si>
  <si>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</si>
  <si>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</si>
  <si>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</si>
  <si>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</si>
  <si>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</si>
  <si>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</si>
  <si>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</si>
  <si>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</si>
  <si>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</si>
  <si>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</si>
  <si>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</si>
  <si>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</si>
  <si>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</si>
  <si>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</si>
  <si>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</si>
  <si>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</si>
  <si>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</si>
  <si>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</si>
  <si>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</si>
  <si>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</si>
  <si>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</si>
  <si>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</si>
  <si>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</si>
  <si>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</si>
  <si>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</si>
  <si>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</si>
  <si>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</si>
  <si>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</si>
  <si>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</si>
  <si>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</si>
  <si>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</si>
  <si>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</si>
  <si>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</si>
  <si>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</si>
  <si>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</si>
  <si>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</si>
  <si>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</si>
  <si>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</si>
  <si>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</si>
  <si>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</si>
  <si>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</si>
  <si>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</si>
  <si>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</si>
  <si>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</si>
  <si>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</si>
  <si>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</si>
  <si>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</si>
  <si>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</si>
  <si>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</si>
  <si>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</si>
  <si>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</si>
  <si>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</si>
  <si>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</si>
  <si>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</si>
  <si>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</si>
  <si>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</si>
  <si>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</si>
  <si>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</si>
  <si>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</si>
  <si>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</si>
  <si>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</si>
  <si>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</si>
  <si>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</si>
  <si>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</si>
  <si>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</si>
  <si>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</si>
  <si>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</si>
  <si>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</si>
  <si>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</si>
  <si>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</si>
  <si>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</si>
  <si>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</si>
  <si>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</si>
  <si>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</si>
  <si>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</si>
  <si>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</si>
  <si>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</si>
  <si>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</si>
  <si>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</si>
  <si>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</si>
  <si>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</si>
  <si>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</si>
  <si>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</si>
  <si>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</si>
  <si>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</si>
  <si>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</si>
  <si>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</si>
  <si>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</si>
  <si>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</si>
  <si>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</si>
  <si>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</si>
  <si>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</si>
  <si>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</si>
  <si>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</si>
  <si>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</si>
  <si>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</si>
  <si>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</si>
  <si>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</si>
  <si>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</si>
  <si>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</si>
  <si>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</si>
  <si>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</si>
  <si>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</si>
  <si>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</si>
  <si>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</si>
  <si>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</si>
  <si>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</si>
  <si>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</si>
  <si>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</si>
  <si>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</si>
  <si>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</si>
  <si>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</si>
  <si>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</si>
  <si>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</si>
  <si>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</si>
  <si>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</si>
  <si>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</si>
  <si>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</si>
  <si>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</si>
  <si>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</si>
  <si>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</si>
  <si>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</si>
  <si>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</si>
  <si>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</si>
  <si>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</si>
  <si>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</si>
  <si>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</si>
  <si>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</si>
  <si>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</si>
  <si>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</si>
  <si>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</si>
  <si>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</si>
  <si>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</si>
  <si>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</si>
  <si>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</si>
  <si>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</si>
  <si>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</si>
  <si>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</si>
  <si>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</si>
  <si>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</si>
  <si>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</si>
  <si>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</si>
  <si>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</si>
  <si>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</si>
  <si>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</si>
  <si>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</si>
  <si>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</si>
  <si>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</si>
  <si>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</si>
  <si>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</si>
  <si>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</si>
  <si>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</si>
  <si>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</si>
  <si>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</si>
  <si>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</si>
  <si>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</si>
  <si>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</si>
  <si>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</si>
  <si>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</si>
  <si>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</si>
  <si>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</si>
  <si>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</si>
  <si>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</si>
  <si>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</si>
  <si>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</si>
  <si>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</si>
  <si>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</si>
  <si>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</si>
  <si>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</si>
  <si>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</si>
  <si>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</si>
  <si>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</si>
  <si>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</si>
  <si>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</si>
  <si>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</si>
  <si>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</si>
  <si>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</si>
  <si>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</si>
  <si>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</si>
  <si>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</si>
  <si>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</si>
  <si>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</si>
  <si>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</si>
  <si>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</si>
  <si>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</si>
  <si>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</si>
  <si>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</si>
  <si>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</si>
  <si>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</si>
  <si>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</si>
  <si>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</si>
  <si>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</si>
  <si>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</si>
  <si>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</si>
  <si>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</si>
  <si>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</si>
  <si>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</si>
  <si>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</si>
  <si>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</si>
  <si>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</si>
  <si>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</si>
  <si>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</si>
  <si>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</si>
  <si>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</si>
  <si>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</si>
  <si>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</si>
  <si>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</si>
  <si>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</si>
  <si>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</si>
  <si>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</si>
  <si>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</si>
  <si>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</si>
  <si>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</si>
  <si>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</si>
  <si>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</si>
  <si>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</si>
  <si>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</si>
  <si>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</si>
  <si>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</si>
  <si>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</si>
  <si>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</si>
  <si>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</si>
  <si>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</si>
  <si>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</si>
  <si>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</si>
  <si>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</si>
  <si>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</si>
  <si>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</si>
  <si>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</si>
  <si>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</si>
  <si>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</si>
  <si>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</si>
  <si>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</si>
  <si>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</si>
  <si>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</si>
  <si>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</si>
  <si>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</si>
  <si>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</si>
  <si>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</si>
  <si>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</si>
  <si>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</si>
  <si>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</si>
  <si>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</si>
  <si>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</si>
  <si>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</si>
  <si>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</si>
  <si>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</si>
  <si>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</si>
  <si>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</si>
  <si>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</si>
  <si>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</si>
  <si>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</si>
  <si>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</si>
  <si>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</si>
  <si>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</si>
  <si>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</si>
  <si>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</si>
  <si>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</si>
  <si>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</si>
  <si>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</si>
  <si>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</si>
  <si>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</si>
  <si>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</si>
  <si>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</si>
  <si>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</si>
  <si>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</si>
  <si>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</si>
  <si>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</si>
  <si>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</si>
  <si>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</si>
  <si>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</si>
  <si>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</si>
  <si>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</si>
  <si>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</si>
  <si>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</si>
  <si>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</si>
  <si>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</si>
  <si>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</si>
  <si>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</si>
  <si>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</si>
  <si>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</si>
  <si>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</si>
  <si>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</si>
  <si>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</si>
  <si>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</si>
  <si>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</si>
  <si>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</si>
  <si>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</si>
  <si>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</si>
  <si>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</si>
  <si>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</si>
  <si>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</si>
  <si>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</si>
  <si>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</si>
  <si>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</si>
  <si>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</si>
  <si>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</si>
  <si>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</si>
  <si>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</si>
  <si>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</si>
  <si>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</si>
  <si>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</si>
  <si>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</si>
  <si>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</si>
  <si>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</si>
  <si>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</si>
  <si>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</si>
  <si>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</si>
  <si>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</si>
  <si>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</si>
  <si>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</si>
  <si>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</si>
  <si>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</si>
  <si>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</si>
  <si>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</si>
  <si>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</si>
  <si>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</si>
  <si>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</si>
  <si>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</si>
  <si>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</si>
  <si>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</si>
  <si>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</si>
  <si>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</si>
  <si>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</si>
  <si>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</si>
  <si>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</si>
  <si>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</si>
  <si>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</si>
  <si>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</si>
  <si>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</si>
  <si>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</si>
  <si>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</si>
  <si>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</si>
  <si>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</si>
  <si>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</si>
  <si>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</si>
  <si>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</si>
  <si>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</si>
  <si>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</si>
  <si>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</si>
  <si>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</si>
  <si>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</si>
  <si>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</si>
  <si>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</si>
  <si>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</si>
  <si>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</si>
  <si>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</si>
  <si>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</si>
  <si>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</si>
  <si>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</si>
  <si>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</si>
  <si>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</si>
  <si>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</si>
  <si>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</si>
  <si>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</si>
  <si>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</si>
  <si>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</si>
  <si>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</si>
  <si>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</si>
  <si>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</si>
  <si>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</si>
  <si>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</si>
  <si>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</si>
  <si>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</si>
  <si>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</si>
  <si>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</si>
  <si>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</si>
  <si>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</si>
  <si>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</si>
  <si>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</si>
  <si>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</si>
  <si>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</si>
  <si>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</si>
  <si>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</si>
  <si>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</si>
  <si>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</si>
  <si>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</si>
  <si>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</si>
  <si>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</si>
  <si>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</si>
  <si>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</si>
  <si>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</si>
  <si>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</si>
  <si>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</si>
  <si>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</si>
  <si>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</si>
  <si>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</si>
  <si>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</si>
  <si>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</si>
  <si>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</si>
  <si>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</si>
  <si>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</si>
  <si>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</si>
  <si>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</si>
  <si>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</si>
  <si>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</si>
  <si>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</si>
  <si>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</si>
  <si>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</si>
  <si>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</si>
  <si>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</si>
  <si>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</si>
  <si>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</si>
  <si>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</si>
  <si>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</si>
  <si>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</si>
  <si>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</si>
  <si>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</si>
  <si>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</si>
  <si>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</si>
  <si>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</si>
  <si>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</si>
  <si>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</si>
  <si>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</si>
  <si>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</si>
  <si>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</si>
  <si>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</si>
  <si>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</si>
  <si>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</si>
  <si>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</si>
  <si>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</si>
  <si>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</si>
  <si>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</si>
  <si>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</si>
  <si>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</si>
  <si>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</si>
  <si>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</si>
  <si>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</si>
  <si>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</si>
  <si>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</si>
  <si>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</si>
  <si>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</si>
  <si>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</si>
  <si>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</si>
  <si>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</si>
  <si>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</si>
  <si>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</si>
  <si>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</si>
  <si>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</si>
  <si>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</si>
  <si>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</si>
  <si>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</si>
  <si>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</si>
  <si>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</si>
  <si>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</si>
  <si>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</si>
  <si>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</si>
  <si>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</si>
  <si>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</si>
  <si>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</si>
  <si>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</si>
  <si>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</si>
  <si>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</si>
  <si>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</si>
  <si>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</si>
  <si>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</si>
  <si>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</si>
  <si>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</si>
  <si>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</si>
  <si>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</si>
  <si>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</si>
  <si>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</si>
  <si>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</si>
  <si>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</si>
  <si>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</si>
  <si>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</si>
  <si>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</si>
  <si>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</si>
  <si>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</si>
  <si>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</si>
  <si>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</si>
  <si>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</si>
  <si>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</si>
  <si>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</si>
  <si>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</si>
  <si>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</si>
  <si>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</si>
  <si>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</si>
  <si>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</si>
  <si>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</si>
  <si>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</si>
  <si>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</si>
  <si>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</si>
  <si>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</si>
  <si>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</si>
  <si>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</si>
  <si>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</si>
  <si>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</si>
  <si>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</si>
  <si>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</si>
  <si>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</si>
  <si>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</si>
  <si>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</si>
  <si>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</si>
  <si>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</si>
  <si>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</si>
  <si>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</si>
  <si>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</si>
  <si>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</si>
  <si>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</si>
  <si>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</si>
  <si>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</si>
  <si>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</si>
  <si>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</si>
  <si>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</si>
  <si>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</si>
  <si>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</si>
  <si>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</si>
  <si>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</si>
  <si>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</si>
  <si>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</si>
  <si>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</si>
  <si>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</si>
  <si>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</si>
  <si>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</si>
  <si>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</si>
  <si>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</si>
  <si>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</si>
  <si>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</si>
  <si>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</si>
  <si>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</si>
  <si>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</si>
  <si>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</si>
  <si>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</si>
  <si>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</si>
  <si>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</si>
  <si>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</si>
  <si>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</si>
  <si>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</si>
  <si>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</si>
  <si>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</si>
  <si>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</si>
  <si>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</si>
  <si>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</si>
  <si>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</si>
  <si>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</si>
  <si>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</si>
  <si>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</si>
  <si>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</si>
  <si>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</si>
  <si>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</si>
  <si>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</si>
  <si>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</si>
  <si>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</si>
  <si>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</si>
  <si>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</si>
  <si>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</si>
  <si>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</si>
  <si>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</si>
  <si>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</si>
  <si>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</si>
  <si>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</si>
  <si>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</si>
  <si>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</si>
  <si>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</si>
  <si>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</si>
  <si>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</si>
  <si>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</si>
  <si>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</si>
  <si>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</si>
  <si>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</si>
  <si>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</si>
  <si>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</si>
  <si>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</si>
  <si>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</si>
  <si>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</si>
  <si>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</si>
  <si>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</si>
  <si>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</si>
  <si>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</si>
  <si>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</si>
  <si>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</si>
  <si>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</si>
  <si>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</si>
  <si>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</si>
  <si>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</si>
  <si>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</si>
  <si>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</si>
  <si>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</si>
  <si>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</si>
  <si>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</si>
  <si>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</si>
  <si>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</si>
  <si>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</si>
  <si>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</si>
  <si>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</si>
  <si>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</si>
  <si>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</si>
  <si>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</si>
  <si>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</si>
  <si>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</si>
  <si>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</si>
  <si>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</si>
  <si>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</si>
  <si>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</si>
  <si>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</si>
  <si>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</si>
  <si>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</si>
  <si>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</si>
  <si>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</si>
  <si>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</si>
  <si>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</si>
  <si>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</si>
  <si>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</si>
  <si>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</si>
  <si>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</si>
  <si>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</si>
  <si>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</si>
  <si>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</si>
  <si>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</si>
  <si>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</si>
  <si>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</si>
  <si>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</si>
  <si>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</si>
  <si>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</si>
  <si>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</si>
  <si>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</si>
  <si>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</si>
  <si>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</si>
  <si>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</si>
  <si>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</si>
  <si>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</si>
  <si>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</si>
  <si>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</si>
  <si>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</si>
  <si>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</si>
  <si>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</si>
  <si>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</si>
  <si>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</si>
  <si>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</si>
  <si>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</si>
  <si>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</si>
  <si>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</si>
  <si>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</si>
  <si>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</si>
  <si>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</si>
  <si>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</si>
  <si>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</si>
  <si>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</si>
  <si>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</si>
  <si>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</si>
  <si>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</si>
  <si>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</si>
  <si>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</si>
  <si>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</si>
  <si>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</si>
  <si>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</si>
  <si>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</si>
  <si>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</si>
  <si>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</si>
  <si>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</si>
  <si>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</si>
  <si>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</si>
  <si>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</si>
  <si>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</si>
  <si>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</si>
  <si>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</si>
  <si>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</si>
  <si>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</si>
  <si>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</si>
  <si>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</si>
  <si>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</si>
  <si>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</si>
  <si>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</si>
  <si>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</si>
  <si>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</si>
  <si>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</si>
  <si>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</si>
  <si>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</si>
  <si>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</si>
  <si>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</si>
  <si>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</si>
  <si>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</si>
  <si>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</si>
  <si>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</si>
  <si>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</si>
  <si>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</si>
  <si>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</si>
  <si>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</si>
  <si>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</si>
  <si>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</si>
  <si>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</si>
  <si>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</si>
  <si>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</si>
  <si>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</si>
  <si>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</si>
  <si>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</si>
  <si>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</si>
  <si>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</si>
  <si>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</si>
  <si>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</si>
  <si>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</si>
  <si>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</si>
  <si>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</si>
  <si>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</si>
  <si>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</si>
  <si>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</si>
  <si>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</si>
  <si>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</si>
  <si>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</si>
  <si>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</si>
  <si>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</si>
  <si>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</si>
  <si>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</si>
  <si>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</si>
  <si>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</si>
  <si>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</si>
  <si>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</si>
  <si>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</si>
  <si>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</si>
  <si>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</si>
  <si>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</si>
  <si>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</si>
  <si>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</si>
  <si>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</si>
  <si>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</si>
  <si>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</si>
  <si>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</si>
  <si>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</si>
  <si>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</si>
  <si>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</si>
  <si>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</si>
  <si>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</si>
  <si>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</si>
  <si>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</si>
  <si>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</si>
  <si>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</si>
  <si>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</si>
  <si>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</si>
  <si>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</si>
  <si>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</si>
  <si>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</si>
  <si>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</si>
  <si>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</si>
  <si>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</si>
  <si>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</si>
  <si>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</si>
  <si>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</si>
  <si>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</si>
  <si>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</si>
  <si>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</si>
  <si>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</si>
  <si>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</si>
  <si>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</si>
  <si>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</si>
  <si>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</si>
  <si>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</si>
  <si>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</si>
  <si>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</si>
  <si>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</si>
  <si>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</si>
  <si>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</si>
  <si>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</si>
  <si>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</si>
  <si>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</si>
  <si>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</si>
  <si>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</si>
  <si>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</si>
  <si>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</si>
  <si>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</si>
  <si>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</si>
  <si>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</si>
  <si>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</si>
  <si>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</si>
  <si>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</si>
  <si>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</si>
  <si>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</si>
  <si>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</si>
  <si>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</si>
  <si>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</si>
  <si>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</si>
  <si>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</si>
  <si>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</si>
  <si>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</si>
  <si>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</si>
  <si>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</si>
  <si>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</si>
  <si>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</si>
  <si>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</si>
  <si>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</si>
  <si>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</si>
  <si>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</si>
  <si>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</si>
  <si>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</si>
  <si>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</si>
  <si>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</si>
  <si>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</si>
  <si>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</si>
  <si>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</si>
  <si>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</si>
  <si>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</si>
  <si>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</si>
  <si>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</si>
  <si>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</si>
  <si>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</si>
  <si>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</si>
  <si>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</si>
  <si>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</si>
  <si>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</si>
  <si>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</si>
  <si>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</si>
  <si>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</si>
  <si>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</si>
  <si>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</si>
  <si>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</si>
  <si>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</si>
  <si>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</si>
  <si>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</si>
  <si>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</si>
  <si>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</si>
  <si>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</si>
  <si>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</si>
  <si>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</si>
  <si>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</si>
  <si>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</si>
  <si>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</si>
  <si>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</si>
  <si>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</si>
  <si>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</si>
  <si>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</si>
  <si>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</si>
  <si>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</si>
  <si>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</si>
  <si>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</si>
  <si>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</si>
  <si>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</si>
  <si>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</si>
  <si>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</si>
  <si>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</si>
  <si>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</si>
  <si>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</si>
  <si>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</si>
  <si>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</si>
  <si>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</si>
  <si>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</si>
  <si>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</si>
  <si>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</si>
  <si>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</si>
  <si>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</si>
  <si>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</si>
  <si>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</si>
  <si>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</si>
  <si>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</si>
  <si>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</si>
  <si>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</si>
  <si>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</si>
  <si>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</si>
  <si>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</si>
  <si>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</si>
  <si>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</si>
  <si>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</si>
  <si>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</si>
  <si>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</si>
  <si>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</si>
  <si>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</si>
  <si>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</si>
  <si>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</si>
  <si>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</si>
  <si>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</si>
  <si>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</si>
  <si>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</si>
  <si>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</si>
  <si>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</si>
  <si>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</si>
  <si>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</si>
  <si>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</si>
  <si>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</si>
  <si>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</si>
  <si>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</si>
  <si>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</si>
  <si>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</si>
  <si>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</si>
  <si>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</si>
  <si>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</si>
  <si>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</si>
  <si>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</si>
  <si>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</si>
  <si>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</si>
  <si>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</si>
  <si>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</si>
  <si>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</si>
  <si>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</si>
  <si>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</si>
  <si>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</si>
  <si>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</si>
  <si>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</si>
  <si>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</si>
  <si>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</si>
  <si>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</si>
  <si>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</si>
  <si>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</si>
  <si>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</si>
  <si>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</si>
  <si>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</si>
  <si>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</si>
  <si>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</si>
  <si>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</si>
  <si>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</si>
  <si>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</si>
  <si>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</si>
  <si>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</si>
  <si>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</si>
  <si>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</si>
  <si>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</si>
  <si>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</si>
  <si>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</si>
  <si>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</si>
  <si>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</si>
  <si>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</si>
  <si>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</si>
  <si>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</si>
  <si>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</si>
  <si>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</si>
  <si>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</si>
  <si>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</si>
  <si>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</si>
  <si>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</si>
  <si>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</si>
  <si>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</si>
  <si>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</si>
  <si>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</si>
  <si>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</si>
  <si>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</si>
  <si>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</si>
  <si>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</si>
  <si>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</si>
  <si>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</si>
  <si>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</si>
  <si>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</si>
  <si>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</si>
  <si>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</si>
  <si>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</si>
  <si>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</si>
  <si>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</si>
  <si>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</si>
  <si>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</si>
  <si>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</si>
  <si>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</si>
  <si>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</si>
  <si>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</si>
  <si>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</si>
  <si>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</si>
  <si>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</si>
  <si>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</si>
  <si>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</si>
  <si>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</si>
  <si>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</si>
  <si>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</si>
  <si>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</si>
  <si>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</si>
  <si>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</si>
  <si>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</si>
  <si>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</si>
  <si>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</si>
  <si>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</si>
  <si>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</si>
  <si>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</si>
  <si>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</si>
  <si>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</si>
  <si>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</si>
  <si>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</si>
  <si>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</si>
  <si>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</si>
  <si>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</si>
  <si>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</si>
  <si>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</si>
  <si>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</si>
  <si>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</si>
  <si>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</si>
  <si>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</si>
  <si>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</si>
  <si>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</si>
  <si>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</si>
  <si>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</si>
  <si>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</si>
  <si>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</si>
  <si>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</si>
  <si>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</si>
  <si>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</si>
  <si>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</si>
  <si>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</si>
  <si>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</si>
  <si>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</si>
  <si>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</si>
  <si>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</si>
  <si>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</si>
  <si>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</si>
  <si>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</si>
  <si>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</si>
  <si>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</si>
  <si>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</si>
  <si>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</si>
  <si>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</si>
  <si>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</si>
  <si>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</si>
  <si>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</si>
  <si>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</si>
  <si>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</si>
  <si>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</si>
  <si>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</si>
  <si>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</si>
  <si>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</si>
  <si>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</si>
  <si>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</si>
  <si>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</si>
  <si>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</si>
  <si>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</si>
  <si>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</si>
  <si>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</si>
  <si>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</si>
  <si>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</si>
  <si>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</si>
  <si>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</si>
  <si>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</si>
  <si>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</si>
  <si>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</si>
  <si>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</si>
  <si>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</si>
  <si>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</si>
  <si>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</si>
  <si>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</si>
  <si>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</si>
  <si>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</si>
  <si>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</si>
  <si>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</si>
  <si>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</si>
  <si>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</si>
  <si>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</si>
  <si>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</si>
  <si>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</si>
  <si>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</si>
  <si>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</si>
  <si>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</si>
  <si>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</si>
  <si>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</si>
  <si>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</si>
  <si>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</si>
  <si>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</si>
  <si>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</si>
  <si>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</si>
  <si>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</si>
  <si>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</si>
  <si>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</si>
  <si>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</si>
  <si>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</si>
  <si>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</si>
  <si>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</si>
  <si>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</si>
  <si>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</si>
  <si>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</si>
  <si>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</si>
  <si>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</si>
  <si>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</si>
  <si>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</si>
  <si>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</si>
  <si>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</si>
  <si>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</si>
  <si>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</si>
  <si>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</si>
  <si>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</si>
  <si>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</si>
  <si>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</si>
  <si>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</si>
  <si>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</si>
  <si>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</si>
  <si>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</si>
  <si>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</si>
  <si>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</si>
  <si>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</si>
  <si>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</si>
  <si>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</si>
  <si>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</si>
  <si>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</si>
  <si>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</si>
  <si>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</si>
  <si>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</si>
  <si>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</si>
  <si>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</si>
  <si>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</si>
  <si>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</si>
  <si>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</si>
  <si>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</si>
  <si>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</si>
  <si>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</si>
  <si>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</si>
  <si>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</si>
  <si>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</si>
  <si>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</si>
  <si>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</si>
  <si>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</si>
  <si>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</si>
  <si>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</si>
  <si>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</si>
  <si>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</si>
  <si>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</si>
  <si>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</si>
  <si>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</si>
  <si>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</si>
  <si>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</si>
  <si>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</si>
  <si>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</si>
  <si>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</si>
  <si>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</si>
  <si>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</si>
  <si>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</si>
  <si>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</si>
  <si>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</si>
  <si>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</si>
  <si>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</si>
  <si>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</si>
  <si>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</si>
  <si>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</si>
  <si>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</si>
  <si>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</si>
  <si>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</si>
  <si>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</si>
  <si>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</si>
  <si>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</si>
  <si>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</si>
  <si>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</si>
  <si>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</si>
  <si>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</si>
  <si>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</si>
  <si>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</si>
  <si>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</si>
  <si>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</si>
  <si>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</si>
  <si>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</si>
  <si>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</si>
  <si>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</si>
  <si>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</si>
  <si>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</si>
  <si>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</si>
  <si>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</si>
  <si>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</si>
  <si>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</si>
  <si>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</si>
  <si>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</si>
  <si>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</si>
  <si>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</si>
  <si>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</si>
  <si>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</si>
  <si>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</si>
  <si>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</si>
  <si>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</si>
  <si>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</si>
  <si>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</si>
  <si>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</si>
  <si>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</si>
  <si>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</si>
  <si>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</si>
  <si>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</si>
  <si>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</si>
  <si>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</si>
  <si>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</si>
  <si>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</si>
  <si>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</si>
  <si>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</si>
  <si>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</si>
  <si>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</si>
  <si>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</si>
  <si>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</si>
  <si>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</si>
  <si>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</si>
  <si>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</si>
  <si>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</si>
  <si>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</si>
  <si>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</si>
  <si>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</si>
  <si>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</si>
  <si>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</si>
  <si>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</si>
  <si>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</si>
  <si>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</si>
  <si>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</si>
  <si>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</si>
  <si>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</si>
  <si>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</si>
  <si>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</si>
  <si>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</si>
  <si>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</si>
  <si>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</si>
  <si>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</si>
  <si>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</si>
  <si>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</si>
  <si>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</si>
  <si>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</si>
  <si>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</si>
  <si>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</si>
  <si>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</si>
  <si>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</si>
  <si>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</si>
  <si>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</si>
  <si>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</si>
  <si>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</si>
  <si>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</si>
  <si>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</si>
  <si>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</si>
  <si>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</si>
  <si>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</si>
  <si>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</si>
  <si>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</si>
  <si>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</si>
  <si>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</si>
  <si>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</si>
  <si>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</si>
  <si>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</si>
  <si>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</si>
  <si>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</si>
  <si>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</si>
  <si>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</si>
  <si>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</si>
  <si>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</si>
  <si>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</si>
  <si>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</si>
  <si>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</si>
  <si>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</si>
  <si>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</si>
  <si>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</si>
  <si>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</si>
  <si>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</si>
  <si>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</si>
  <si>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</si>
  <si>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</si>
  <si>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</si>
  <si>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</si>
  <si>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</si>
  <si>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</si>
  <si>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</si>
  <si>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</si>
  <si>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</si>
  <si>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</si>
  <si>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</si>
  <si>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</si>
  <si>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</si>
  <si>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</si>
  <si>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</si>
  <si>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</si>
  <si>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</si>
  <si>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</si>
  <si>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</si>
  <si>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</si>
  <si>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</si>
  <si>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</si>
  <si>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</si>
  <si>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</si>
  <si>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</si>
  <si>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</si>
  <si>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</si>
  <si>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</si>
  <si>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</si>
  <si>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</si>
  <si>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</si>
  <si>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</si>
  <si>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</si>
  <si>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</si>
  <si>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</si>
  <si>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</si>
  <si>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</si>
  <si>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</si>
  <si>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</si>
  <si>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</si>
  <si>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</si>
  <si>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</si>
  <si>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</si>
  <si>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</si>
  <si>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</si>
  <si>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</si>
  <si>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</si>
  <si>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</si>
  <si>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</si>
  <si>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</si>
  <si>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</si>
  <si>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</si>
  <si>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</si>
  <si>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</si>
  <si>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</si>
  <si>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</si>
  <si>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</si>
  <si>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</si>
  <si>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</si>
  <si>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</si>
  <si>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</si>
  <si>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</si>
  <si>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</si>
  <si>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</si>
  <si>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</si>
  <si>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</si>
  <si>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</si>
  <si>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</si>
  <si>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</si>
  <si>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</si>
  <si>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</si>
  <si>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</si>
  <si>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</si>
  <si>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</si>
  <si>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</si>
  <si>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</si>
  <si>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</si>
  <si>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</si>
  <si>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</si>
  <si>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</si>
  <si>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</si>
  <si>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</si>
  <si>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</si>
  <si>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</si>
  <si>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</si>
  <si>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</si>
  <si>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</si>
  <si>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</si>
  <si>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</si>
  <si>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</si>
  <si>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</si>
  <si>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</si>
  <si>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</si>
  <si>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</si>
  <si>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</si>
  <si>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</si>
  <si>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</si>
  <si>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</si>
  <si>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</si>
  <si>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</si>
  <si>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</si>
  <si>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</si>
  <si>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</si>
  <si>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</si>
  <si>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</si>
  <si>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</si>
  <si>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</si>
  <si>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</si>
  <si>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</si>
  <si>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</si>
  <si>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</si>
  <si>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</si>
  <si>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</si>
  <si>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</si>
  <si>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</si>
  <si>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</si>
  <si>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</si>
  <si>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</si>
  <si>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</si>
  <si>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</si>
  <si>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</si>
  <si>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</si>
  <si>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</si>
  <si>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</si>
  <si>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</si>
  <si>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</si>
  <si>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</si>
  <si>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</si>
  <si>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</si>
  <si>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</si>
  <si>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</si>
  <si>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</si>
  <si>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</si>
  <si>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</si>
  <si>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</si>
  <si>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</si>
  <si>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</si>
  <si>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</si>
  <si>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</si>
  <si>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</si>
  <si>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</si>
  <si>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</si>
  <si>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</si>
  <si>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</si>
  <si>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</si>
  <si>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</si>
  <si>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</si>
  <si>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</si>
  <si>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</si>
  <si>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</si>
  <si>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</si>
  <si>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</si>
  <si>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</si>
  <si>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</si>
  <si>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</si>
  <si>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</si>
  <si>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</si>
  <si>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</si>
  <si>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</si>
  <si>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</si>
  <si>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</si>
  <si>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</si>
  <si>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</si>
  <si>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</si>
  <si>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</si>
  <si>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</si>
  <si>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</si>
  <si>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</si>
  <si>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</si>
  <si>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</si>
  <si>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</si>
  <si>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</si>
  <si>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</si>
  <si>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</si>
  <si>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</si>
  <si>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</si>
  <si>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</si>
  <si>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</si>
  <si>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</si>
  <si>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</si>
  <si>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</si>
  <si>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</si>
  <si>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</si>
  <si>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</si>
  <si>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</si>
  <si>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</si>
  <si>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</si>
  <si>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</si>
  <si>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</si>
  <si>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</si>
  <si>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</si>
  <si>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</si>
  <si>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</si>
  <si>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</si>
  <si>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</si>
  <si>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</si>
  <si>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</si>
  <si>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</si>
  <si>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</si>
  <si>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</si>
  <si>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</si>
  <si>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</si>
  <si>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</si>
  <si>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</si>
  <si>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</si>
  <si>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</si>
  <si>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</si>
  <si>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</si>
  <si>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</si>
  <si>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</si>
  <si>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</si>
  <si>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</si>
  <si>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</si>
  <si>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</si>
  <si>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</si>
  <si>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</si>
  <si>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</si>
  <si>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</si>
  <si>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</si>
  <si>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</si>
  <si>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</si>
  <si>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</si>
  <si>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</si>
  <si>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</si>
  <si>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</si>
  <si>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</si>
  <si>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</si>
  <si>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</si>
  <si>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</si>
  <si>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</si>
  <si>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</si>
  <si>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</si>
  <si>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</si>
  <si>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</si>
  <si>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</si>
  <si>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</si>
  <si>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</si>
  <si>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</si>
  <si>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</si>
  <si>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</si>
  <si>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</si>
  <si>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</si>
  <si>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</si>
  <si>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</si>
  <si>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</si>
  <si>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</si>
  <si>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</si>
  <si>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</si>
  <si>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</si>
  <si>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</si>
  <si>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</si>
  <si>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</si>
  <si>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</si>
  <si>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</si>
  <si>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</si>
  <si>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</si>
  <si>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</si>
  <si>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</si>
  <si>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</si>
  <si>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</si>
  <si>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</si>
  <si>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</si>
  <si>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</si>
  <si>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</si>
  <si>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</si>
  <si>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</si>
  <si>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</si>
  <si>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</si>
  <si>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</si>
  <si>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</si>
  <si>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</si>
  <si>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</si>
  <si>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</si>
  <si>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</si>
  <si>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</si>
  <si>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</si>
  <si>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</si>
  <si>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</si>
  <si>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</si>
  <si>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</si>
  <si>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</si>
  <si>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</si>
  <si>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</si>
  <si>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</si>
  <si>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</si>
  <si>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</si>
  <si>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</si>
  <si>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</si>
  <si>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</si>
  <si>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</si>
  <si>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</si>
  <si>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</si>
  <si>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</si>
  <si>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</si>
  <si>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</si>
  <si>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</si>
  <si>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</si>
  <si>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</si>
  <si>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</si>
  <si>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</si>
  <si>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</si>
  <si>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</si>
  <si>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</si>
  <si>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</si>
  <si>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</si>
  <si>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</si>
  <si>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</si>
  <si>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</si>
  <si>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</si>
  <si>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</si>
  <si>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</si>
  <si>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</si>
  <si>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</si>
  <si>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</si>
  <si>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</si>
  <si>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</si>
  <si>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</si>
  <si>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</si>
  <si>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</si>
  <si>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</si>
  <si>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</si>
  <si>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</si>
  <si>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</si>
  <si>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</si>
  <si>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</si>
  <si>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</si>
  <si>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</si>
  <si>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</si>
  <si>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</si>
  <si>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</si>
  <si>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</si>
  <si>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</si>
  <si>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</si>
  <si>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</si>
  <si>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</si>
  <si>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</si>
  <si>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</si>
  <si>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</si>
  <si>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</si>
  <si>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</si>
  <si>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</si>
  <si>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</si>
  <si>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</si>
  <si>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</si>
  <si>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</si>
  <si>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</si>
  <si>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</si>
  <si>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</si>
  <si>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</si>
  <si>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</si>
  <si>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</si>
  <si>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</si>
  <si>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</si>
  <si>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</si>
  <si>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</si>
  <si>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</si>
  <si>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</si>
  <si>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</si>
  <si>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</si>
  <si>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</si>
  <si>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</si>
  <si>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</si>
  <si>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</si>
  <si>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</si>
  <si>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</si>
  <si>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</si>
  <si>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</si>
  <si>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</si>
  <si>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</si>
  <si>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</si>
  <si>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</si>
  <si>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</si>
  <si>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</si>
  <si>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</si>
  <si>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</si>
  <si>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</si>
  <si>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</si>
  <si>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</si>
  <si>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</si>
  <si>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</si>
  <si>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</si>
  <si>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</si>
  <si>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</si>
  <si>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</si>
  <si>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</si>
  <si>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</si>
  <si>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</si>
  <si>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</si>
  <si>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</si>
  <si>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</si>
  <si>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</si>
  <si>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</si>
  <si>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</si>
  <si>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</si>
  <si>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</si>
  <si>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</si>
  <si>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</si>
  <si>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</si>
  <si>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</si>
  <si>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</si>
  <si>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</si>
  <si>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</si>
  <si>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</si>
  <si>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</si>
  <si>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</si>
  <si>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</si>
  <si>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</si>
  <si>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</si>
  <si>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</si>
  <si>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</si>
  <si>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</si>
  <si>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</si>
  <si>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</si>
  <si>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</si>
  <si>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</si>
  <si>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</si>
  <si>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</si>
  <si>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</si>
  <si>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</si>
  <si>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</si>
  <si>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</si>
  <si>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</si>
  <si>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</si>
  <si>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</si>
  <si>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</si>
  <si>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</si>
  <si>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</si>
  <si>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</si>
  <si>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</si>
  <si>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</si>
  <si>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</si>
  <si>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</si>
  <si>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</si>
  <si>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</si>
  <si>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</si>
  <si>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</si>
  <si>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</si>
  <si>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</si>
  <si>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</si>
  <si>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</si>
  <si>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</si>
  <si>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</si>
  <si>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</si>
  <si>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</si>
  <si>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</si>
  <si>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</si>
  <si>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</si>
  <si>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</si>
  <si>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</si>
  <si>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</si>
  <si>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</si>
  <si>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</si>
  <si>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</si>
  <si>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</si>
  <si>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</si>
  <si>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</si>
  <si>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</si>
  <si>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</si>
  <si>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</si>
  <si>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</si>
  <si>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</si>
  <si>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</si>
  <si>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</si>
  <si>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</si>
  <si>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</si>
  <si>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</si>
  <si>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</si>
  <si>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</si>
  <si>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</si>
  <si>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</si>
  <si>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</si>
  <si>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</si>
  <si>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</si>
  <si>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</si>
  <si>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</si>
  <si>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</si>
  <si>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</si>
  <si>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</si>
  <si>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</si>
  <si>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</si>
  <si>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</si>
  <si>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</si>
  <si>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</si>
  <si>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</si>
  <si>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</si>
  <si>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</si>
  <si>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</si>
  <si>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</si>
  <si>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</si>
  <si>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</si>
  <si>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</si>
  <si>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</si>
  <si>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</si>
  <si>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</si>
  <si>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</si>
  <si>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</si>
  <si>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</si>
  <si>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</si>
  <si>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</si>
  <si>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</si>
  <si>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</si>
  <si>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</si>
  <si>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</si>
  <si>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</si>
  <si>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</si>
  <si>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</si>
  <si>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</si>
  <si>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</si>
  <si>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</si>
  <si>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</si>
  <si>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</si>
  <si>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</si>
  <si>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</si>
  <si>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</si>
  <si>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</si>
  <si>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</si>
  <si>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</si>
  <si>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</si>
  <si>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</si>
  <si>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</si>
  <si>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</si>
  <si>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</si>
  <si>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</si>
  <si>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</si>
  <si>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</si>
  <si>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</si>
  <si>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</si>
  <si>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</si>
  <si>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</si>
  <si>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</si>
  <si>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</si>
  <si>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</si>
  <si>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</si>
  <si>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</si>
  <si>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</si>
  <si>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</si>
  <si>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</si>
  <si>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</si>
  <si>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</si>
  <si>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</si>
  <si>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</si>
  <si>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</si>
  <si>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</si>
  <si>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</si>
  <si>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</si>
  <si>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</si>
  <si>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</si>
  <si>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</si>
  <si>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</si>
  <si>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</si>
  <si>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</si>
  <si>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</si>
  <si>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</si>
  <si>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</si>
  <si>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</si>
  <si>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</si>
  <si>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</si>
  <si>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</si>
  <si>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</si>
  <si>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</si>
  <si>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</si>
  <si>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</si>
  <si>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</si>
  <si>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</si>
  <si>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</si>
  <si>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</si>
  <si>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</si>
  <si>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</si>
  <si>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</si>
  <si>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</si>
  <si>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</si>
  <si>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</si>
  <si>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</si>
  <si>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</si>
  <si>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</si>
  <si>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</si>
  <si>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</si>
  <si>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</si>
  <si>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</si>
  <si>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</si>
  <si>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</si>
  <si>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</si>
  <si>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</si>
  <si>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</si>
  <si>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</si>
  <si>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</si>
  <si>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</si>
  <si>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</si>
  <si>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</si>
  <si>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</si>
  <si>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</si>
  <si>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</si>
  <si>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</si>
  <si>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</si>
  <si>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</si>
  <si>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</si>
  <si>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</si>
  <si>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</si>
  <si>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</si>
  <si>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</si>
  <si>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</si>
  <si>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</si>
  <si>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</si>
  <si>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</si>
  <si>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</si>
  <si>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</si>
  <si>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</si>
  <si>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</si>
  <si>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</si>
  <si>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</si>
  <si>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</si>
  <si>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</si>
  <si>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</si>
  <si>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</si>
  <si>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</si>
  <si>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</si>
  <si>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</si>
  <si>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</si>
  <si>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</si>
  <si>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</si>
  <si>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</si>
  <si>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</si>
  <si>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</si>
  <si>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</si>
  <si>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</si>
  <si>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</si>
  <si>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</si>
  <si>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</si>
  <si>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</si>
  <si>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</si>
  <si>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</si>
  <si>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</si>
  <si>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</si>
  <si>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</si>
  <si>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</si>
  <si>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</si>
  <si>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</si>
  <si>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</si>
  <si>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</si>
  <si>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</si>
  <si>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</si>
  <si>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</si>
  <si>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</si>
  <si>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</si>
  <si>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</si>
  <si>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</si>
  <si>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</si>
  <si>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</si>
  <si>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</si>
  <si>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</si>
  <si>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</si>
  <si>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</si>
  <si>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</si>
  <si>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</si>
  <si>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</si>
  <si>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</si>
  <si>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</si>
  <si>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</si>
  <si>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</si>
  <si>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</si>
  <si>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</si>
  <si>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</si>
  <si>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</si>
  <si>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</si>
  <si>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</si>
  <si>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</si>
  <si>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</si>
  <si>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</si>
  <si>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</si>
  <si>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</si>
  <si>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</si>
  <si>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</si>
  <si>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</si>
  <si>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</si>
  <si>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</si>
  <si>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</si>
  <si>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</si>
  <si>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</si>
  <si>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</si>
  <si>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</si>
  <si>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</si>
  <si>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</si>
  <si>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</si>
  <si>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</si>
  <si>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</si>
  <si>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</si>
  <si>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</si>
  <si>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</si>
  <si>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</si>
  <si>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</si>
  <si>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</si>
  <si>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</si>
  <si>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</si>
  <si>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</si>
  <si>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</si>
  <si>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</si>
  <si>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</si>
  <si>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</si>
  <si>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</si>
  <si>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</si>
  <si>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</si>
  <si>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</si>
  <si>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</si>
  <si>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</si>
  <si>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</si>
  <si>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</si>
  <si>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</si>
  <si>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</si>
  <si>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</si>
  <si>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</si>
  <si>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</si>
  <si>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</si>
  <si>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</si>
  <si>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</si>
  <si>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</si>
  <si>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</si>
  <si>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</si>
  <si>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</si>
  <si>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</si>
  <si>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</si>
  <si>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</si>
  <si>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</si>
  <si>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</si>
  <si>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</si>
  <si>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</si>
  <si>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</si>
  <si>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</si>
  <si>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</si>
  <si>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</si>
  <si>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</si>
  <si>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</si>
  <si>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</si>
  <si>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</si>
  <si>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</si>
  <si>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</si>
  <si>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</si>
  <si>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</si>
  <si>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</si>
  <si>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</si>
  <si>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</si>
  <si>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</si>
  <si>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</si>
  <si>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</si>
  <si>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</si>
  <si>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</si>
  <si>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</si>
  <si>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</si>
  <si>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</si>
  <si>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</si>
  <si>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</si>
  <si>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</si>
  <si>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</si>
  <si>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</si>
  <si>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</si>
  <si>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</si>
  <si>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</si>
  <si>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</si>
  <si>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</si>
  <si>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</si>
  <si>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</si>
  <si>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</si>
  <si>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</si>
  <si>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</si>
  <si>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</si>
  <si>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</si>
  <si>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</si>
  <si>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</si>
  <si>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</si>
  <si>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</si>
  <si>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</si>
  <si>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</si>
  <si>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</si>
  <si>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</si>
  <si>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</si>
  <si>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</si>
  <si>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</si>
  <si>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</si>
  <si>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</si>
  <si>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</si>
  <si>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</si>
  <si>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</si>
  <si>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</si>
  <si>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</si>
  <si>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</si>
  <si>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</si>
  <si>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</si>
  <si>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</si>
  <si>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</si>
  <si>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</si>
  <si>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</si>
  <si>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</si>
  <si>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</si>
  <si>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</si>
  <si>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</si>
  <si>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</si>
  <si>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</si>
  <si>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</si>
  <si>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</si>
  <si>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</si>
  <si>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</si>
  <si>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</si>
  <si>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</si>
  <si>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</si>
  <si>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</si>
  <si>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</si>
  <si>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</si>
  <si>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</si>
  <si>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</si>
  <si>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</si>
  <si>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</si>
  <si>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</si>
  <si>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</si>
  <si>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</si>
  <si>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</si>
  <si>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</si>
  <si>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</si>
  <si>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</si>
  <si>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</si>
  <si>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</si>
  <si>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</si>
  <si>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</si>
  <si>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</si>
  <si>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</si>
  <si>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</si>
  <si>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</si>
  <si>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</si>
  <si>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</si>
  <si>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</si>
  <si>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</si>
  <si>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</si>
  <si>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</si>
  <si>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</si>
  <si>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</si>
  <si>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</si>
  <si>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</si>
  <si>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</si>
  <si>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</si>
  <si>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</si>
  <si>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</si>
  <si>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</si>
  <si>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</si>
  <si>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</si>
  <si>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</si>
  <si>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</si>
  <si>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</si>
  <si>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</si>
  <si>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</si>
  <si>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</si>
  <si>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</si>
  <si>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</si>
  <si>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</si>
  <si>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</si>
  <si>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</si>
  <si>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</si>
  <si>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</si>
  <si>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</si>
  <si>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</si>
  <si>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</si>
  <si>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</si>
  <si>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</si>
  <si>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</si>
  <si>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</si>
  <si>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</si>
  <si>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</si>
  <si>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</si>
  <si>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</si>
  <si>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</si>
  <si>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</si>
  <si>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</si>
  <si>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</si>
  <si>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</si>
  <si>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</si>
  <si>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</si>
  <si>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</si>
  <si>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</si>
  <si>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</si>
  <si>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</si>
  <si>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</si>
  <si>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</si>
  <si>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</si>
  <si>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</si>
  <si>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</si>
  <si>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</si>
  <si>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</si>
  <si>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</si>
  <si>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</si>
  <si>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</si>
  <si>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</si>
  <si>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</si>
  <si>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</si>
  <si>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</si>
  <si>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</si>
  <si>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</si>
  <si>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</si>
  <si>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</si>
  <si>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</si>
  <si>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</si>
  <si>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</si>
  <si>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</si>
  <si>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</si>
  <si>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</si>
  <si>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</si>
  <si>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</si>
  <si>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</si>
  <si>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</si>
  <si>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</si>
  <si>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</si>
  <si>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</si>
  <si>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</si>
  <si>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</si>
  <si>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</si>
  <si>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</si>
  <si>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</si>
  <si>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</si>
  <si>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</si>
  <si>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</si>
  <si>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</si>
  <si>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</si>
  <si>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</si>
  <si>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</si>
  <si>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</si>
  <si>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</si>
  <si>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</si>
  <si>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</si>
  <si>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</si>
  <si>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</si>
  <si>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</si>
  <si>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</si>
  <si>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</si>
  <si>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</si>
  <si>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</si>
  <si>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</si>
  <si>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</si>
  <si>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</si>
  <si>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</si>
  <si>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</si>
  <si>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</si>
  <si>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</si>
  <si>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</si>
  <si>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</si>
  <si>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</si>
  <si>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</si>
  <si>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</si>
  <si>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</si>
  <si>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</si>
  <si>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</si>
  <si>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</si>
  <si>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</si>
  <si>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</si>
  <si>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</si>
  <si>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</si>
  <si>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</si>
  <si>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</si>
  <si>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</si>
  <si>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</si>
  <si>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</si>
  <si>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</si>
  <si>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</si>
  <si>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</si>
  <si>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</si>
  <si>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</si>
  <si>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</si>
  <si>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</si>
  <si>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</si>
  <si>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</si>
  <si>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</si>
  <si>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</si>
  <si>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</si>
  <si>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</si>
  <si>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</si>
  <si>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</si>
  <si>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</si>
  <si>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</si>
  <si>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</si>
  <si>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</si>
  <si>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</si>
  <si>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</si>
  <si>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</si>
  <si>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</si>
  <si>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</si>
  <si>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</si>
  <si>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</si>
  <si>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</si>
  <si>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</si>
  <si>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</si>
  <si>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</si>
  <si>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</si>
  <si>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</si>
  <si>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</si>
  <si>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</si>
  <si>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</si>
  <si>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</si>
  <si>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</si>
  <si>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</si>
  <si>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</si>
  <si>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</si>
  <si>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</si>
  <si>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</si>
  <si>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</si>
  <si>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</si>
  <si>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</si>
  <si>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</si>
  <si>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</si>
  <si>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</si>
  <si>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</si>
  <si>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</si>
  <si>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</si>
  <si>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</si>
  <si>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</si>
  <si>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</si>
  <si>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</si>
  <si>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</si>
  <si>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</si>
  <si>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</si>
  <si>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</si>
  <si>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</si>
  <si>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</si>
  <si>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</si>
  <si>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</si>
  <si>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</si>
  <si>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</si>
  <si>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</si>
  <si>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</si>
  <si>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</si>
  <si>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</si>
  <si>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</si>
  <si>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</si>
  <si>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</si>
  <si>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</si>
  <si>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</si>
  <si>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</si>
  <si>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</si>
  <si>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</si>
  <si>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</si>
  <si>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</si>
  <si>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</si>
  <si>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</si>
  <si>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</si>
  <si>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</si>
  <si>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</si>
  <si>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</si>
  <si>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</si>
  <si>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</si>
  <si>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</si>
  <si>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</si>
  <si>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</si>
  <si>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</si>
  <si>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</si>
  <si>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</si>
  <si>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</si>
  <si>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</si>
  <si>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</si>
  <si>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</si>
  <si>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</si>
  <si>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</si>
  <si>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</si>
  <si>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</si>
  <si>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</si>
  <si>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</si>
  <si>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</si>
  <si>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</si>
  <si>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</si>
  <si>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</si>
  <si>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</si>
  <si>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</si>
  <si>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</si>
  <si>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</si>
  <si>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</si>
  <si>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</si>
  <si>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</si>
  <si>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</si>
  <si>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</si>
  <si>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</si>
  <si>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</si>
  <si>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</si>
  <si>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</si>
  <si>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</si>
  <si>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</si>
  <si>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</si>
  <si>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</si>
  <si>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</si>
  <si>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</si>
  <si>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</si>
  <si>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</si>
  <si>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</si>
  <si>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</si>
  <si>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</si>
  <si>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</si>
  <si>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</si>
  <si>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</si>
  <si>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</si>
  <si>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</si>
  <si>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</si>
  <si>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</si>
  <si>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</si>
  <si>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</si>
  <si>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</si>
  <si>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</si>
  <si>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</si>
  <si>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</si>
  <si>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</si>
  <si>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</si>
  <si>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</si>
  <si>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</si>
  <si>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</si>
  <si>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</si>
  <si>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</si>
  <si>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</si>
  <si>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</si>
  <si>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</si>
  <si>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</si>
  <si>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</si>
  <si>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</si>
  <si>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</si>
  <si>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</si>
  <si>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</si>
  <si>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</si>
  <si>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</si>
  <si>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</si>
  <si>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</si>
  <si>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</si>
  <si>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</si>
  <si>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</si>
  <si>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</si>
  <si>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</si>
  <si>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</si>
  <si>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</si>
  <si>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</si>
  <si>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</si>
  <si>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</si>
  <si>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</si>
  <si>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</si>
  <si>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</si>
  <si>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</si>
  <si>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</si>
  <si>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</si>
  <si>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</si>
  <si>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</si>
  <si>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</si>
  <si>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</si>
  <si>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</si>
  <si>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</si>
  <si>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</si>
  <si>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</si>
  <si>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</si>
  <si>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</si>
  <si>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</si>
  <si>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</si>
  <si>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</si>
  <si>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</si>
  <si>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</si>
  <si>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</si>
  <si>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</si>
  <si>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</si>
  <si>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</si>
  <si>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</si>
  <si>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</si>
  <si>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</si>
  <si>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</si>
  <si>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</si>
  <si>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</si>
  <si>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</si>
  <si>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</si>
  <si>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</si>
  <si>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</si>
  <si>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</si>
  <si>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</si>
  <si>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</si>
  <si>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</si>
  <si>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</si>
  <si>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</si>
  <si>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</si>
  <si>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</si>
  <si>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</si>
  <si>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</si>
  <si>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</si>
  <si>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</si>
  <si>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</si>
  <si>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</si>
  <si>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</si>
  <si>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</si>
  <si>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</si>
  <si>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</si>
  <si>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</si>
  <si>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</si>
  <si>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</si>
  <si>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</si>
  <si>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</si>
  <si>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</si>
  <si>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</si>
  <si>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</si>
  <si>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</si>
  <si>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</si>
  <si>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</si>
  <si>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</si>
  <si>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</si>
  <si>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</si>
  <si>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</si>
  <si>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</si>
  <si>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</si>
  <si>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</si>
  <si>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</si>
  <si>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</si>
  <si>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</si>
  <si>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</si>
  <si>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</si>
  <si>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</si>
  <si>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</si>
  <si>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</si>
  <si>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</si>
  <si>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</si>
  <si>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</si>
  <si>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</si>
  <si>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</si>
  <si>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</si>
  <si>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</si>
  <si>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</si>
  <si>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</si>
  <si>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</si>
  <si>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</si>
  <si>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</si>
  <si>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</si>
  <si>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</si>
  <si>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</si>
  <si>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</si>
  <si>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</si>
  <si>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</si>
  <si>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</si>
  <si>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</si>
  <si>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</si>
  <si>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</si>
  <si>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</si>
  <si>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</si>
  <si>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</si>
  <si>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</si>
  <si>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</si>
  <si>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</si>
  <si>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</si>
  <si>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</si>
  <si>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</si>
  <si>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</si>
  <si>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</si>
  <si>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</si>
  <si>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</si>
  <si>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</si>
  <si>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</si>
  <si>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</si>
  <si>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</si>
  <si>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</si>
  <si>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</si>
  <si>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</si>
  <si>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</si>
  <si>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</si>
  <si>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</si>
  <si>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</si>
  <si>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</si>
  <si>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</si>
  <si>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</si>
  <si>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</si>
  <si>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</si>
  <si>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</si>
  <si>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</si>
  <si>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</si>
  <si>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</si>
  <si>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</si>
  <si>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</si>
  <si>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</si>
  <si>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</si>
  <si>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</si>
  <si>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</si>
  <si>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</si>
  <si>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</si>
  <si>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</si>
  <si>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</si>
  <si>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</si>
  <si>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</si>
  <si>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</si>
  <si>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</si>
  <si>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</si>
  <si>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</si>
  <si>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</si>
  <si>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</si>
  <si>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</si>
  <si>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</si>
  <si>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</si>
  <si>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</si>
  <si>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</si>
  <si>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</si>
  <si>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</si>
  <si>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</si>
  <si>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</si>
  <si>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</si>
  <si>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</si>
  <si>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</si>
  <si>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</si>
  <si>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</si>
  <si>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</si>
  <si>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</si>
  <si>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</si>
  <si>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</si>
  <si>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</si>
  <si>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</si>
  <si>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</si>
  <si>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</si>
  <si>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</si>
  <si>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</si>
  <si>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</si>
  <si>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</si>
  <si>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</si>
  <si>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</si>
  <si>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</si>
  <si>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</si>
  <si>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</si>
  <si>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</si>
  <si>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</si>
  <si>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</si>
  <si>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</si>
  <si>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</si>
  <si>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</si>
  <si>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</si>
  <si>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</si>
  <si>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</si>
  <si>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</si>
  <si>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</si>
  <si>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</si>
  <si>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</si>
  <si>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</si>
  <si>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</si>
  <si>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</si>
  <si>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</si>
  <si>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</si>
  <si>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</si>
  <si>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</si>
  <si>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</si>
  <si>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</si>
  <si>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</si>
  <si>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</si>
  <si>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</si>
  <si>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</si>
  <si>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</si>
  <si>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</si>
  <si>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</si>
  <si>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</si>
  <si>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</si>
  <si>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</si>
  <si>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</si>
  <si>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</si>
  <si>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</si>
  <si>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</si>
  <si>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</si>
  <si>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</si>
  <si>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</si>
  <si>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</si>
  <si>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</si>
  <si>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</si>
  <si>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</si>
  <si>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</si>
  <si>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</si>
  <si>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</si>
  <si>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</si>
  <si>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</si>
  <si>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</si>
  <si>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</si>
  <si>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</si>
  <si>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</si>
  <si>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</si>
  <si>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</si>
  <si>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</si>
  <si>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</si>
  <si>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</si>
  <si>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</si>
  <si>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</si>
  <si>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</si>
  <si>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</si>
  <si>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</si>
  <si>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</si>
  <si>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</si>
  <si>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</si>
  <si>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</si>
  <si>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</si>
  <si>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</si>
  <si>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</si>
  <si>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</si>
  <si>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</si>
  <si>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</si>
  <si>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</si>
  <si>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</si>
  <si>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</si>
  <si>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</si>
  <si>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</si>
  <si>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</si>
  <si>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</si>
  <si>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</si>
  <si>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</si>
  <si>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</si>
  <si>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</si>
  <si>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</si>
  <si>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</si>
  <si>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</si>
  <si>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</si>
  <si>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</si>
  <si>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</si>
  <si>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</si>
  <si>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</si>
  <si>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</si>
  <si>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</si>
  <si>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</si>
  <si>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</si>
  <si>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</si>
  <si>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</si>
  <si>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</si>
  <si>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</si>
  <si>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</si>
  <si>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</si>
  <si>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</si>
  <si>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</si>
  <si>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</si>
  <si>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</si>
  <si>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</si>
  <si>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</si>
  <si>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</si>
  <si>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</si>
  <si>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</si>
  <si>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</si>
  <si>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</si>
  <si>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</si>
  <si>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</si>
  <si>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</si>
  <si>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</si>
  <si>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</si>
  <si>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</si>
  <si>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</si>
  <si>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</si>
  <si>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</si>
  <si>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</si>
  <si>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</si>
  <si>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</si>
  <si>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</si>
  <si>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</si>
  <si>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</si>
  <si>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</si>
  <si>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</si>
  <si>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</si>
  <si>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</si>
  <si>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</si>
  <si>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</si>
  <si>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</si>
  <si>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</si>
  <si>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</si>
  <si>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</si>
  <si>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</si>
  <si>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</si>
  <si>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</si>
  <si>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</si>
  <si>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</si>
  <si>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</si>
  <si>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</si>
  <si>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</si>
  <si>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</si>
  <si>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</si>
  <si>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</si>
  <si>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</si>
  <si>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</si>
  <si>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</si>
  <si>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</si>
  <si>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</si>
  <si>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</si>
  <si>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</si>
  <si>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</si>
  <si>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</si>
  <si>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</si>
  <si>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</si>
  <si>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</si>
  <si>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</si>
  <si>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</si>
  <si>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</si>
  <si>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</si>
  <si>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</si>
  <si>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</si>
  <si>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</si>
  <si>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</si>
  <si>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</si>
  <si>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</si>
  <si>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</si>
  <si>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</si>
  <si>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</si>
  <si>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</si>
  <si>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</si>
  <si>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</si>
  <si>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</si>
  <si>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</si>
  <si>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</si>
  <si>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</si>
  <si>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</si>
  <si>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</si>
  <si>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</si>
  <si>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</si>
  <si>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</si>
  <si>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</si>
  <si>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</si>
  <si>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</si>
  <si>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</si>
  <si>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</si>
  <si>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</si>
  <si>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</si>
  <si>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</si>
  <si>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</si>
  <si>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</si>
  <si>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</si>
  <si>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</si>
  <si>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</si>
  <si>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</si>
  <si>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</si>
  <si>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</si>
  <si>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</si>
  <si>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</si>
  <si>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</si>
  <si>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</si>
  <si>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</si>
  <si>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</si>
  <si>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</si>
  <si>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</si>
  <si>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</si>
  <si>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</si>
  <si>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</si>
  <si>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</si>
  <si>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</si>
  <si>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</si>
  <si>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</si>
  <si>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</si>
  <si>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</si>
  <si>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</si>
  <si>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</si>
  <si>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</si>
  <si>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</si>
  <si>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</si>
  <si>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</si>
  <si>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</si>
  <si>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</si>
  <si>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</si>
  <si>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</si>
  <si>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</si>
  <si>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</si>
  <si>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</si>
  <si>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</si>
  <si>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</si>
  <si>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</si>
  <si>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</si>
  <si>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</si>
  <si>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</si>
  <si>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</si>
  <si>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</si>
  <si>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</si>
  <si>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</si>
  <si>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</si>
  <si>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</si>
  <si>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</si>
  <si>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</si>
  <si>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</si>
  <si>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</si>
  <si>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</si>
  <si>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</si>
  <si>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</si>
  <si>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</si>
  <si>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</si>
  <si>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</si>
  <si>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</si>
  <si>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</si>
  <si>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</si>
  <si>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</si>
  <si>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</si>
  <si>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</si>
  <si>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</si>
  <si>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</si>
  <si>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</si>
  <si>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</si>
  <si>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</si>
  <si>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</si>
  <si>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</si>
  <si>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</si>
  <si>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</si>
  <si>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</si>
  <si>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</si>
  <si>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</si>
  <si>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</si>
  <si>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</si>
  <si>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</si>
  <si>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</si>
  <si>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</si>
  <si>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</si>
  <si>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</si>
  <si>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</si>
  <si>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</si>
  <si>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</si>
  <si>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</si>
  <si>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</si>
  <si>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</si>
  <si>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</si>
  <si>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</si>
  <si>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</si>
  <si>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</si>
  <si>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</si>
  <si>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</si>
  <si>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</si>
  <si>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</si>
  <si>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</si>
  <si>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</si>
  <si>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</si>
  <si>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</si>
  <si>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</si>
  <si>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</si>
  <si>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</si>
  <si>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</si>
  <si>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</si>
  <si>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</si>
  <si>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</si>
  <si>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</si>
  <si>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</si>
  <si>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</si>
  <si>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</si>
  <si>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</si>
  <si>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</si>
  <si>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</si>
  <si>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</si>
  <si>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</si>
  <si>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</si>
  <si>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</si>
  <si>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</si>
  <si>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</si>
  <si>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</si>
  <si>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</si>
  <si>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</si>
  <si>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</si>
  <si>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</si>
  <si>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</si>
  <si>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</si>
  <si>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</si>
  <si>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</si>
  <si>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</si>
  <si>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</si>
  <si>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</si>
  <si>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</si>
  <si>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</si>
  <si>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</si>
  <si>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</si>
  <si>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</si>
  <si>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</si>
  <si>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</si>
  <si>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</si>
  <si>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</si>
  <si>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</si>
  <si>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</si>
  <si>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</si>
  <si>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</si>
  <si>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</si>
  <si>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</si>
  <si>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</si>
  <si>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</si>
  <si>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</si>
  <si>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</si>
  <si>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</si>
  <si>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</si>
  <si>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</si>
  <si>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</si>
  <si>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</si>
  <si>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</si>
  <si>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</si>
  <si>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</si>
  <si>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</si>
  <si>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</si>
  <si>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</si>
  <si>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</si>
  <si>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</si>
  <si>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</si>
  <si>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</si>
  <si>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</si>
  <si>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</si>
  <si>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</si>
  <si>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</si>
  <si>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</si>
  <si>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</si>
  <si>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</si>
  <si>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</si>
  <si>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</si>
  <si>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</si>
  <si>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</si>
  <si>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</si>
  <si>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</si>
  <si>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</si>
  <si>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</si>
  <si>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</si>
  <si>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</si>
  <si>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</si>
  <si>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</si>
  <si>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</si>
  <si>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</si>
  <si>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</si>
  <si>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</si>
  <si>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</si>
  <si>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</si>
  <si>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</si>
  <si>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</si>
  <si>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</si>
  <si>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</si>
  <si>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</si>
  <si>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</si>
  <si>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</si>
  <si>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</si>
  <si>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</si>
  <si>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</si>
  <si>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</si>
  <si>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</si>
  <si>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</si>
  <si>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</si>
  <si>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</si>
  <si>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</si>
  <si>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</si>
  <si>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</si>
  <si>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</si>
  <si>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</si>
  <si>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</si>
  <si>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</si>
  <si>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</si>
  <si>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</si>
  <si>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</si>
  <si>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</si>
  <si>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</si>
  <si>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</si>
  <si>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</si>
  <si>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</si>
  <si>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</si>
  <si>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</si>
  <si>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</si>
  <si>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</si>
  <si>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</si>
  <si>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</si>
  <si>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</si>
  <si>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</si>
  <si>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</si>
  <si>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</si>
  <si>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</si>
  <si>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</si>
  <si>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</si>
  <si>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</si>
  <si>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</si>
  <si>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</si>
  <si>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</si>
  <si>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</si>
  <si>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</si>
  <si>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</si>
  <si>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</si>
  <si>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</si>
  <si>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</si>
  <si>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</si>
  <si>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</si>
  <si>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</si>
  <si>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</si>
  <si>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</si>
  <si>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</si>
  <si>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</si>
  <si>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</si>
  <si>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</si>
  <si>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</si>
  <si>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</si>
  <si>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</si>
  <si>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</si>
  <si>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</si>
  <si>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</si>
  <si>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</si>
  <si>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</si>
  <si>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</si>
  <si>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</si>
  <si>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</si>
  <si>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</si>
  <si>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</si>
  <si>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</si>
  <si>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</si>
  <si>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</si>
  <si>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</si>
  <si>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</si>
  <si>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</si>
  <si>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</si>
  <si>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</si>
  <si>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</si>
  <si>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</si>
  <si>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</si>
  <si>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</si>
  <si>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</si>
  <si>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</si>
  <si>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</si>
  <si>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</si>
  <si>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</si>
  <si>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</si>
  <si>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</si>
  <si>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</si>
  <si>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</si>
  <si>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</si>
  <si>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</si>
  <si>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</si>
  <si>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</si>
  <si>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</si>
  <si>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</si>
  <si>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</si>
  <si>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</si>
  <si>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</si>
  <si>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</si>
  <si>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</si>
  <si>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</si>
  <si>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</si>
  <si>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</si>
  <si>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</si>
  <si>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</si>
  <si>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</si>
  <si>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</si>
  <si>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</si>
  <si>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</si>
  <si>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</si>
  <si>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</si>
  <si>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</si>
  <si>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</si>
  <si>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</si>
  <si>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</si>
  <si>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</si>
  <si>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</si>
  <si>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</si>
  <si>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</si>
  <si>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</si>
  <si>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</si>
  <si>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</si>
  <si>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</si>
  <si>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</si>
  <si>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</si>
  <si>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</si>
  <si>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</si>
  <si>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</si>
  <si>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</si>
  <si>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</si>
  <si>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</si>
  <si>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</si>
  <si>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</si>
  <si>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</si>
  <si>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</si>
  <si>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</si>
  <si>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</si>
  <si>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</si>
  <si>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</si>
  <si>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</si>
  <si>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</si>
  <si>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</si>
  <si>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</si>
  <si>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</si>
  <si>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</si>
  <si>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</si>
  <si>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</si>
  <si>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</si>
  <si>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</si>
  <si>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</si>
  <si>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</si>
  <si>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</si>
  <si>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</si>
  <si>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</si>
  <si>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</si>
  <si>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</si>
  <si>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</si>
  <si>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</si>
  <si>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</si>
  <si>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</si>
  <si>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</si>
  <si>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</si>
  <si>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</si>
  <si>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</si>
  <si>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</si>
  <si>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</si>
  <si>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</si>
  <si>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</si>
  <si>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</si>
  <si>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</si>
  <si>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</si>
  <si>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</si>
  <si>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</si>
  <si>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</si>
  <si>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</si>
  <si>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</si>
  <si>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</si>
  <si>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</si>
  <si>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</si>
  <si>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</si>
  <si>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</si>
  <si>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</si>
  <si>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</si>
  <si>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</si>
  <si>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</si>
  <si>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</si>
  <si>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</si>
  <si>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</si>
  <si>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</si>
  <si>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</si>
  <si>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</si>
  <si>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</si>
  <si>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</si>
  <si>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</si>
  <si>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</si>
  <si>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</si>
  <si>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</si>
  <si>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</si>
  <si>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</si>
  <si>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</si>
  <si>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</si>
  <si>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</si>
  <si>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</si>
  <si>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</si>
  <si>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</si>
  <si>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</si>
  <si>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</si>
  <si>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</si>
  <si>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</si>
  <si>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</si>
  <si>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</si>
  <si>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</si>
  <si>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</si>
  <si>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</si>
  <si>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</si>
  <si>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</si>
  <si>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</si>
  <si>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</si>
  <si>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</si>
  <si>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</si>
  <si>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</si>
  <si>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</si>
  <si>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</si>
  <si>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</si>
  <si>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</si>
  <si>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</si>
  <si>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</si>
  <si>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</si>
  <si>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</si>
  <si>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</si>
  <si>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</si>
  <si>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</si>
  <si>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</si>
  <si>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</si>
  <si>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</si>
  <si>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</si>
  <si>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</si>
  <si>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</si>
  <si>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</si>
  <si>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</si>
  <si>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</si>
  <si>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</si>
  <si>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</si>
  <si>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</si>
  <si>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</si>
  <si>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</si>
  <si>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</si>
  <si>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</si>
  <si>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</si>
  <si>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</si>
  <si>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</si>
  <si>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</si>
  <si>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</si>
  <si>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</si>
  <si>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</si>
  <si>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</si>
  <si>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</si>
  <si>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</si>
  <si>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</si>
  <si>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</si>
  <si>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</si>
  <si>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</si>
  <si>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</si>
  <si>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</si>
  <si>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</si>
  <si>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</si>
  <si>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</si>
  <si>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</si>
  <si>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</si>
  <si>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</si>
  <si>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</si>
  <si>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</si>
  <si>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</si>
  <si>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</si>
  <si>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</si>
  <si>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</si>
  <si>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</si>
  <si>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</si>
  <si>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</si>
  <si>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</si>
  <si>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</si>
  <si>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</si>
  <si>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</si>
  <si>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</si>
  <si>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</si>
  <si>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</si>
  <si>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</si>
  <si>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</si>
  <si>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</si>
  <si>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</si>
  <si>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</si>
  <si>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</si>
  <si>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</si>
  <si>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</si>
  <si>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</si>
  <si>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</si>
  <si>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</si>
  <si>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</si>
  <si>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</si>
  <si>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</si>
  <si>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</si>
  <si>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</si>
  <si>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</si>
  <si>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</si>
  <si>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</si>
  <si>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</si>
  <si>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</si>
  <si>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</si>
  <si>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</si>
  <si>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</si>
  <si>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</si>
  <si>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</si>
  <si>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</si>
  <si>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</si>
  <si>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</si>
  <si>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</si>
  <si>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</si>
  <si>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</si>
  <si>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</si>
  <si>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</si>
  <si>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</si>
  <si>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</si>
  <si>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</si>
  <si>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</si>
  <si>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</si>
  <si>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</si>
  <si>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</si>
  <si>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</si>
  <si>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</si>
  <si>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</si>
  <si>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</si>
  <si>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</si>
  <si>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</si>
  <si>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</si>
  <si>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</si>
  <si>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</si>
  <si>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</si>
  <si>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</si>
  <si>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</si>
  <si>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</si>
  <si>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</si>
  <si>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</si>
  <si>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</si>
  <si>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</si>
  <si>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</si>
  <si>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</si>
  <si>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</si>
  <si>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</si>
  <si>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</si>
  <si>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</si>
  <si>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</si>
  <si>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</si>
  <si>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</si>
  <si>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</si>
  <si>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</si>
  <si>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</si>
  <si>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</si>
  <si>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</si>
  <si>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</si>
  <si>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</si>
  <si>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</si>
  <si>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</si>
  <si>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</si>
  <si>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</si>
  <si>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</si>
  <si>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</si>
  <si>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</si>
  <si>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</si>
  <si>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</si>
  <si>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</si>
  <si>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</si>
  <si>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</si>
  <si>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</si>
  <si>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</si>
  <si>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</si>
  <si>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</si>
  <si>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</si>
  <si>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</si>
  <si>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</si>
  <si>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</si>
  <si>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</si>
  <si>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</si>
  <si>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</si>
  <si>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</si>
  <si>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</si>
  <si>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</si>
  <si>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</si>
  <si>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</si>
  <si>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</si>
  <si>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</si>
  <si>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</si>
  <si>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</si>
  <si>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</si>
  <si>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</si>
  <si>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</si>
  <si>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</si>
  <si>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</si>
  <si>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</si>
  <si>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</si>
  <si>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</si>
  <si>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</si>
  <si>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</si>
  <si>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</si>
  <si>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</si>
  <si>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</si>
  <si>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</si>
  <si>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</si>
  <si>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</si>
  <si>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</si>
  <si>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</si>
  <si>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</si>
  <si>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</si>
  <si>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</si>
  <si>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</si>
  <si>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</si>
  <si>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</si>
  <si>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</si>
  <si>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</si>
  <si>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</si>
  <si>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</si>
  <si>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</si>
  <si>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</si>
  <si>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</si>
  <si>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</si>
  <si>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</si>
  <si>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</si>
  <si>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</si>
  <si>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</si>
  <si>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</si>
  <si>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</si>
  <si>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</si>
  <si>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</si>
  <si>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</si>
  <si>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</si>
  <si>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</si>
  <si>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</si>
  <si>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</si>
  <si>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</si>
  <si>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</si>
  <si>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</si>
  <si>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</si>
  <si>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</si>
  <si>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</si>
  <si>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</si>
  <si>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</si>
  <si>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</si>
  <si>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</si>
  <si>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</si>
  <si>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</si>
  <si>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</si>
  <si>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</si>
  <si>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</si>
  <si>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</si>
  <si>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</si>
  <si>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</si>
  <si>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</si>
  <si>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</si>
  <si>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</si>
  <si>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</si>
  <si>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</si>
  <si>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</si>
  <si>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</si>
  <si>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</si>
  <si>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</si>
  <si>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</si>
  <si>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</si>
  <si>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</si>
  <si>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</si>
  <si>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</si>
  <si>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</si>
  <si>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</si>
  <si>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</si>
  <si>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</si>
  <si>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</si>
  <si>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</si>
  <si>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</si>
  <si>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</si>
  <si>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</si>
  <si>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</si>
  <si>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</si>
  <si>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</si>
  <si>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</si>
  <si>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</si>
  <si>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</si>
  <si>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</si>
  <si>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</si>
  <si>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</si>
  <si>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</si>
  <si>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</si>
  <si>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</si>
  <si>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</si>
  <si>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</si>
  <si>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</si>
  <si>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</si>
  <si>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</si>
  <si>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</si>
  <si>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</si>
  <si>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</si>
  <si>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</si>
  <si>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</si>
  <si>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</si>
  <si>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</si>
  <si>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</si>
  <si>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</si>
  <si>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</si>
  <si>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</si>
  <si>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</si>
  <si>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</si>
  <si>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</si>
  <si>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</si>
  <si>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</si>
  <si>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</si>
  <si>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</si>
  <si>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</si>
  <si>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</si>
  <si>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</si>
  <si>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</si>
  <si>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</si>
  <si>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</si>
  <si>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</si>
  <si>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</si>
  <si>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</si>
  <si>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</si>
  <si>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</si>
  <si>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</si>
  <si>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</si>
  <si>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</si>
  <si>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</si>
  <si>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</si>
  <si>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</si>
  <si>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</si>
  <si>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</si>
  <si>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</si>
  <si>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</si>
  <si>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</si>
  <si>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</si>
  <si>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</si>
  <si>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</si>
  <si>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</si>
  <si>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</si>
  <si>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</si>
  <si>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</si>
  <si>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</si>
  <si>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</si>
  <si>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</si>
  <si>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</si>
  <si>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</si>
  <si>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</si>
  <si>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</si>
  <si>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</si>
  <si>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</si>
  <si>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</si>
  <si>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</si>
  <si>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</si>
  <si>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</si>
  <si>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</si>
  <si>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</si>
  <si>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</si>
  <si>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</si>
  <si>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</si>
  <si>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</si>
  <si>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</si>
  <si>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</si>
  <si>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</si>
  <si>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</si>
  <si>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</si>
  <si>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</si>
  <si>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</si>
  <si>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</si>
  <si>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</si>
  <si>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</si>
  <si>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</si>
  <si>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</si>
  <si>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</si>
  <si>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</si>
  <si>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</si>
  <si>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</si>
  <si>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</si>
  <si>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</si>
  <si>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</si>
  <si>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</si>
  <si>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</si>
  <si>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</si>
  <si>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</si>
  <si>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</si>
  <si>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</si>
  <si>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</si>
  <si>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</si>
  <si>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</si>
  <si>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</si>
  <si>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</si>
  <si>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</si>
  <si>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</si>
  <si>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</si>
  <si>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</si>
  <si>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</si>
  <si>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</si>
  <si>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</si>
  <si>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</si>
  <si>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</si>
  <si>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</si>
  <si>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</si>
  <si>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</si>
  <si>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</si>
  <si>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</si>
  <si>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</si>
  <si>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</si>
  <si>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</si>
  <si>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</si>
  <si>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</si>
  <si>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</si>
  <si>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</si>
  <si>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</si>
  <si>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</si>
  <si>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</si>
  <si>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</si>
  <si>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</si>
  <si>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</si>
  <si>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</si>
  <si>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</si>
  <si>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</si>
  <si>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</si>
  <si>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</si>
  <si>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</si>
  <si>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</si>
  <si>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</si>
  <si>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</si>
  <si>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</si>
  <si>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</si>
  <si>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</si>
  <si>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</si>
  <si>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</si>
  <si>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</si>
  <si>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</si>
  <si>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</si>
  <si>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</si>
  <si>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</si>
  <si>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</si>
  <si>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</si>
  <si>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</si>
  <si>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</si>
  <si>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</si>
  <si>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</si>
  <si>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</si>
  <si>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</si>
  <si>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</si>
  <si>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</si>
  <si>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</si>
  <si>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</si>
  <si>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</si>
  <si>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</si>
  <si>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</si>
  <si>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</si>
  <si>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</si>
  <si>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</si>
  <si>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</si>
  <si>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</si>
  <si>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</si>
  <si>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</si>
  <si>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</si>
  <si>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</si>
  <si>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</si>
  <si>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</si>
  <si>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</si>
  <si>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</si>
  <si>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</si>
  <si>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</si>
  <si>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</si>
  <si>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</si>
  <si>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</si>
  <si>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</si>
  <si>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</si>
  <si>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</si>
  <si>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</si>
  <si>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</si>
  <si>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</si>
  <si>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</si>
  <si>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</si>
  <si>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</si>
  <si>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</si>
  <si>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</si>
  <si>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</si>
  <si>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</si>
  <si>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</si>
  <si>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</si>
  <si>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</si>
  <si>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</si>
  <si>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</si>
  <si>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</si>
  <si>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</si>
  <si>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</si>
  <si>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</si>
  <si>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</si>
  <si>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</si>
  <si>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</si>
  <si>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</si>
  <si>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</si>
  <si>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</si>
  <si>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</si>
  <si>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</si>
  <si>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</si>
  <si>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</si>
  <si>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</si>
  <si>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</si>
  <si>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</si>
  <si>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</si>
  <si>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</si>
  <si>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</si>
  <si>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</si>
  <si>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</si>
  <si>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</si>
  <si>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</si>
  <si>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</si>
  <si>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</si>
  <si>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</si>
  <si>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</si>
  <si>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</si>
  <si>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</si>
  <si>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</si>
  <si>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</si>
  <si>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</si>
  <si>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</si>
  <si>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</si>
  <si>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</si>
  <si>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</si>
  <si>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</si>
  <si>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</si>
  <si>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</si>
  <si>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</si>
  <si>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</si>
  <si>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</si>
  <si>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</si>
  <si>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</si>
  <si>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</si>
  <si>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</si>
  <si>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</si>
  <si>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</si>
  <si>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</si>
  <si>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</si>
  <si>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</si>
  <si>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</si>
  <si>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</si>
  <si>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</si>
  <si>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</si>
  <si>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</si>
  <si>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</si>
  <si>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</si>
  <si>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</si>
  <si>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</si>
  <si>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</si>
  <si>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</si>
  <si>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</si>
  <si>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</si>
  <si>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</si>
  <si>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</si>
  <si>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</si>
  <si>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</si>
  <si>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</si>
  <si>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</si>
  <si>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</si>
  <si>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</si>
  <si>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</si>
  <si>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</si>
  <si>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</si>
  <si>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</si>
  <si>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</si>
  <si>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</si>
  <si>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</si>
  <si>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</si>
  <si>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</si>
  <si>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</si>
  <si>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</si>
  <si>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</si>
  <si>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</si>
  <si>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</si>
  <si>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</si>
  <si>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</si>
  <si>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</si>
  <si>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</si>
  <si>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</si>
  <si>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</si>
  <si>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</si>
  <si>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</si>
  <si>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</si>
  <si>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</si>
  <si>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</si>
  <si>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</si>
  <si>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</si>
  <si>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</si>
  <si>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</si>
  <si>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</si>
  <si>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</si>
  <si>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</si>
  <si>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</si>
  <si>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</si>
  <si>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</si>
  <si>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</si>
  <si>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</si>
  <si>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</si>
  <si>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</si>
  <si>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</si>
  <si>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</si>
  <si>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</si>
  <si>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</si>
  <si>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</si>
  <si>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</si>
  <si>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</si>
  <si>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</si>
  <si>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</si>
  <si>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</si>
  <si>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</si>
  <si>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</si>
  <si>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</si>
  <si>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</si>
  <si>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</si>
  <si>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</si>
  <si>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</si>
  <si>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</si>
  <si>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</si>
  <si>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</si>
  <si>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</si>
  <si>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</si>
  <si>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</si>
  <si>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</si>
  <si>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</si>
  <si>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</si>
  <si>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</si>
  <si>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</si>
  <si>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</si>
  <si>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</si>
  <si>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</si>
  <si>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</si>
  <si>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</si>
  <si>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</si>
  <si>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</si>
  <si>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</si>
  <si>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</si>
  <si>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</si>
  <si>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</si>
  <si>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</si>
  <si>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</si>
  <si>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</si>
  <si>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</si>
  <si>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</si>
  <si>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</si>
  <si>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</si>
  <si>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</si>
  <si>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</si>
  <si>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</si>
  <si>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</si>
  <si>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</si>
  <si>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</si>
  <si>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</si>
  <si>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</si>
  <si>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</si>
  <si>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</si>
  <si>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</si>
  <si>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</si>
  <si>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</si>
  <si>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</si>
  <si>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</si>
  <si>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</si>
  <si>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</si>
  <si>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</si>
  <si>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</si>
  <si>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</si>
  <si>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</si>
  <si>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</si>
  <si>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</si>
  <si>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</si>
  <si>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</si>
  <si>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</si>
  <si>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</si>
  <si>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</si>
  <si>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</si>
  <si>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</si>
  <si>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</si>
  <si>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</si>
  <si>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</si>
  <si>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</si>
  <si>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</si>
  <si>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</si>
  <si>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</si>
  <si>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</si>
  <si>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</si>
  <si>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</si>
  <si>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</si>
  <si>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</si>
  <si>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</si>
  <si>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</si>
  <si>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</si>
  <si>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</si>
  <si>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</si>
  <si>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</si>
  <si>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</si>
  <si>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</si>
  <si>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</si>
  <si>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</si>
  <si>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</si>
  <si>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</si>
  <si>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</si>
  <si>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</si>
  <si>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</si>
  <si>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</si>
  <si>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</si>
  <si>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</si>
  <si>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</si>
  <si>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</si>
  <si>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</si>
  <si>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</si>
  <si>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</si>
  <si>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</si>
  <si>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</si>
  <si>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</si>
  <si>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</si>
  <si>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</si>
  <si>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</si>
  <si>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</si>
  <si>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</si>
  <si>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</si>
  <si>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</si>
  <si>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</si>
  <si>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</si>
  <si>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</si>
  <si>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</si>
  <si>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</si>
  <si>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</si>
  <si>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</si>
  <si>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</si>
  <si>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</si>
  <si>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</si>
  <si>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</si>
  <si>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</si>
  <si>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</si>
  <si>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</si>
  <si>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</si>
  <si>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</si>
  <si>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</si>
  <si>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</si>
  <si>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</si>
  <si>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</si>
  <si>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</si>
  <si>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</si>
  <si>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</si>
  <si>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</si>
  <si>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</si>
  <si>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</si>
  <si>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</si>
  <si>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</si>
  <si>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</si>
  <si>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</si>
  <si>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</si>
  <si>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</si>
  <si>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</si>
  <si>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</si>
  <si>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</si>
  <si>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</si>
  <si>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</si>
  <si>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</si>
  <si>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</si>
  <si>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</si>
  <si>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</si>
  <si>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</si>
  <si>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</si>
  <si>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</si>
  <si>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</si>
  <si>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</si>
  <si>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</si>
  <si>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</si>
  <si>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</si>
  <si>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</si>
  <si>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</si>
  <si>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</si>
  <si>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</si>
  <si>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</si>
  <si>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</si>
  <si>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</si>
  <si>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</si>
  <si>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</si>
  <si>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</si>
  <si>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</si>
  <si>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</si>
  <si>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</si>
  <si>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</si>
  <si>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</si>
  <si>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</si>
  <si>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</si>
  <si>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</si>
  <si>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</si>
  <si>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</si>
  <si>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</si>
  <si>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</si>
  <si>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</si>
  <si>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</si>
  <si>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</si>
  <si>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</si>
  <si>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</si>
  <si>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</si>
  <si>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</si>
  <si>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</si>
  <si>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</si>
  <si>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</si>
  <si>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</si>
  <si>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</si>
  <si>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</si>
  <si>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</si>
  <si>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</si>
  <si>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</si>
  <si>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</si>
  <si>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</si>
  <si>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</si>
  <si>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</si>
  <si>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</si>
  <si>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</si>
  <si>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</si>
  <si>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</si>
  <si>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</si>
  <si>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</si>
  <si>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</si>
  <si>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</si>
  <si>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</si>
  <si>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</si>
  <si>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</si>
  <si>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</si>
  <si>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</si>
  <si>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</si>
  <si>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</si>
  <si>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</si>
  <si>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</si>
  <si>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</si>
  <si>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</si>
  <si>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</si>
  <si>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</si>
  <si>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</si>
  <si>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</si>
  <si>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</si>
  <si>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</si>
  <si>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</si>
  <si>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</si>
  <si>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</si>
  <si>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</si>
  <si>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</si>
  <si>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</si>
  <si>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</si>
  <si>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</si>
  <si>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</si>
  <si>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</si>
  <si>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</si>
  <si>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</si>
  <si>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</si>
  <si>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</si>
  <si>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</si>
  <si>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</si>
  <si>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</si>
  <si>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</si>
  <si>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</si>
  <si>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</si>
  <si>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</si>
  <si>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</si>
  <si>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</si>
  <si>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</si>
  <si>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</si>
  <si>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</si>
  <si>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</si>
  <si>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</si>
  <si>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</si>
  <si>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</si>
  <si>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</si>
  <si>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</si>
  <si>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</si>
  <si>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</si>
  <si>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</si>
  <si>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</si>
  <si>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</si>
  <si>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</si>
  <si>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</si>
  <si>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</si>
  <si>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</si>
  <si>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</si>
  <si>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</si>
  <si>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</si>
  <si>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</si>
  <si>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</si>
  <si>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</si>
  <si>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</si>
  <si>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</si>
  <si>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</si>
  <si>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</si>
  <si>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</si>
  <si>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</si>
  <si>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</si>
  <si>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</si>
  <si>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</si>
  <si>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</si>
  <si>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</si>
  <si>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</si>
  <si>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</si>
  <si>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</si>
  <si>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</si>
  <si>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</si>
  <si>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</si>
  <si>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</si>
  <si>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</si>
  <si>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</si>
  <si>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</si>
  <si>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</si>
  <si>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</si>
  <si>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</si>
  <si>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</si>
  <si>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</si>
  <si>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</si>
  <si>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</si>
  <si>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</si>
  <si>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</si>
  <si>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</si>
  <si>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</si>
  <si>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</si>
  <si>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</si>
  <si>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</si>
  <si>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</si>
  <si>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</si>
  <si>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</si>
  <si>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</si>
  <si>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</si>
  <si>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</si>
  <si>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</si>
  <si>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</si>
  <si>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</si>
  <si>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</si>
  <si>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</si>
  <si>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</si>
  <si>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</si>
  <si>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</si>
  <si>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</si>
  <si>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</si>
  <si>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</si>
  <si>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</si>
  <si>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</si>
  <si>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</si>
  <si>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</si>
  <si>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</si>
  <si>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</si>
  <si>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</si>
  <si>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</si>
  <si>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</si>
  <si>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</si>
  <si>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</si>
  <si>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</si>
  <si>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</si>
  <si>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</si>
  <si>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</si>
  <si>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</si>
  <si>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</si>
  <si>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</si>
  <si>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</si>
  <si>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</si>
  <si>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</si>
  <si>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</si>
  <si>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</si>
  <si>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</si>
  <si>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</si>
  <si>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</si>
  <si>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</si>
  <si>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</si>
  <si>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</si>
  <si>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</si>
  <si>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</si>
  <si>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</si>
  <si>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</si>
  <si>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</si>
  <si>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</si>
  <si>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</si>
  <si>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</si>
  <si>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</si>
  <si>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</si>
  <si>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</si>
  <si>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</si>
  <si>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</si>
  <si>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</si>
  <si>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</si>
  <si>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</si>
  <si>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</si>
  <si>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</si>
  <si>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</si>
  <si>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</si>
  <si>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</si>
  <si>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</si>
  <si>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</si>
  <si>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</si>
  <si>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</si>
  <si>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</si>
  <si>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</si>
  <si>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</si>
  <si>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</si>
  <si>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</si>
  <si>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</si>
  <si>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</si>
  <si>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</si>
  <si>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</si>
  <si>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</si>
  <si>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</si>
  <si>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</si>
  <si>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</si>
  <si>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</si>
  <si>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</si>
  <si>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</si>
  <si>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</si>
  <si>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</si>
  <si>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</si>
  <si>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</si>
  <si>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</si>
  <si>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</si>
  <si>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</si>
  <si>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</si>
  <si>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</si>
  <si>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</si>
  <si>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</si>
  <si>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</si>
  <si>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</si>
  <si>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</si>
  <si>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</si>
  <si>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</si>
  <si>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</si>
  <si>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</si>
  <si>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</si>
  <si>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</si>
  <si>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</si>
  <si>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</si>
  <si>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</si>
  <si>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</si>
  <si>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</si>
  <si>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</si>
  <si>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</si>
  <si>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</si>
  <si>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</si>
  <si>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</si>
  <si>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</si>
  <si>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</si>
  <si>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</si>
  <si>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</si>
  <si>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</si>
  <si>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</si>
  <si>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</si>
  <si>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</si>
  <si>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</si>
  <si>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</si>
  <si>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</si>
  <si>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</si>
  <si>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</si>
  <si>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</si>
  <si>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</si>
  <si>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</si>
  <si>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</si>
  <si>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</si>
  <si>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</si>
  <si>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</si>
  <si>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</si>
  <si>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</si>
  <si>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</si>
  <si>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</si>
  <si>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</si>
  <si>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</si>
  <si>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</si>
  <si>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</si>
  <si>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</si>
  <si>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</si>
  <si>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</si>
  <si>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</si>
  <si>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</si>
  <si>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</si>
  <si>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</si>
  <si>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</si>
  <si>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</si>
  <si>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</si>
  <si>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</si>
  <si>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</si>
  <si>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</si>
  <si>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</si>
  <si>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</si>
  <si>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</si>
  <si>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</si>
  <si>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</si>
  <si>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</si>
  <si>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</si>
  <si>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</si>
  <si>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</si>
  <si>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</si>
  <si>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</si>
  <si>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</si>
  <si>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</si>
  <si>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</si>
  <si>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</si>
  <si>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</si>
  <si>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</si>
  <si>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</si>
  <si>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</si>
  <si>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</si>
  <si>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</si>
  <si>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</si>
  <si>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</si>
  <si>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</si>
  <si>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</si>
  <si>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</si>
  <si>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</si>
  <si>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</si>
  <si>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</si>
  <si>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</si>
  <si>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</si>
  <si>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</si>
  <si>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</si>
  <si>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</si>
  <si>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</si>
  <si>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</si>
  <si>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</si>
  <si>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</si>
  <si>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</si>
  <si>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</si>
  <si>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</si>
  <si>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</si>
  <si>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</si>
  <si>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</si>
  <si>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</si>
  <si>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</si>
  <si>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</si>
  <si>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</si>
  <si>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</si>
  <si>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</si>
  <si>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</si>
  <si>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</si>
  <si>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</si>
  <si>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</si>
  <si>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</si>
  <si>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</si>
  <si>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</si>
  <si>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</si>
  <si>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</si>
  <si>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</si>
  <si>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</si>
  <si>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</si>
  <si>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</si>
  <si>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</si>
  <si>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</si>
  <si>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</si>
  <si>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</si>
  <si>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</si>
  <si>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</si>
  <si>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</si>
  <si>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</si>
  <si>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</si>
  <si>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</si>
  <si>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</si>
  <si>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</si>
  <si>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</si>
  <si>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</si>
  <si>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</si>
  <si>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</si>
  <si>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</si>
  <si>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</si>
  <si>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</si>
  <si>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</si>
  <si>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</si>
  <si>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</si>
  <si>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</si>
  <si>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</si>
  <si>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</si>
  <si>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</si>
  <si>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</si>
  <si>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</si>
  <si>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</si>
  <si>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</si>
  <si>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</si>
  <si>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</si>
  <si>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</si>
  <si>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</si>
  <si>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</si>
  <si>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</si>
  <si>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</si>
  <si>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</si>
  <si>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</si>
  <si>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</si>
  <si>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</si>
  <si>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</si>
  <si>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</si>
  <si>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</si>
  <si>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</si>
  <si>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</si>
  <si>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</si>
  <si>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</si>
  <si>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</si>
  <si>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</si>
  <si>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</si>
  <si>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</si>
  <si>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</si>
  <si>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</si>
  <si>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</si>
  <si>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</si>
  <si>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</si>
  <si>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</si>
  <si>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</si>
  <si>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</si>
  <si>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</si>
  <si>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</si>
  <si>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</si>
  <si>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</si>
  <si>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</si>
  <si>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</si>
  <si>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</si>
  <si>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</si>
  <si>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</si>
  <si>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</si>
  <si>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</si>
  <si>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</si>
  <si>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</si>
  <si>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</si>
  <si>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</si>
  <si>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</si>
  <si>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</si>
  <si>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</si>
  <si>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</si>
  <si>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</si>
  <si>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</si>
  <si>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</si>
  <si>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</si>
  <si>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</si>
  <si>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</si>
  <si>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</si>
  <si>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</si>
  <si>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PCM-20251112-00000858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</si>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</sst>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310.48250277777697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45973.430928703703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45973.430928703703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45973.430928703703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45973.430928703703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45973.430928703703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45973.430928703703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45973.430928703703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45973.430928703703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45973.430928703703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45973.430928703703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45973.430928703703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45973.430928703703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45973.430928703703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45973.430928703703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45973.430928703703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45973.430928703703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45973.430928703703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45973.430928703703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45973.430928703703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45973.430928703703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45973.430928703703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45973.430928703703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45973.430928703703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45973.430928703703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45973.430928703703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45973.430928703703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45973.430928703703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45973.430928703703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45973.430928703703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45973.430928703703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45973.430928703703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45973.430928703703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45973.430928703703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45973.430928703703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45973.430928703703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45973.430928703703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45973.430928703703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45973.430928703703</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45973.430928703703</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45973.430928703703</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45973.430928703703</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45973.430928703703</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45973.430928703703</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45973.430928703703</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45973.430928703703</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45973.430928703703</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45973.430928703703</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45973.430928703703</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45973.430928703703</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45973.430928703703</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45973.430928703703</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45973.430928703703</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45973.430928703703</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45973.430928703703</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45973.430928703703</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45973.430928703703</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45973.430928703703</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45973.430928703703</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45973.430928703703</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45973.430928703703</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45973.430928703703</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45973.430928703703</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45973.430928703703</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45973.430928703703</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45973.430928703703</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45973.430928703703</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45973.430928703703</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45973.430928703703</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45973.430928703703</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45973.430928703703</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45973.430928703703</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45973.430928703703</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45973.430928703703</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45973.430928703703</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45973.430928703703</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45973.430928703703</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45973.430928703703</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45973.430928703703</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45973.430928703703</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45973.430928703703</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45973.430928703703</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45973.430928703703</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45973.430928703703</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45973.430928703703</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45973.430928703703</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45973.430928703703</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45973.430928703703</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45973.430928703703</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45973.430928703703</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45973.430928703703</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45973.430928703703</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45973.430928703703</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45973.430928703703</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45973.430928703703</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45973.430928703703</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45973.430928703703</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45973.430928703703</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45973.430928703703</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45973.430928703703</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45973.430928703703</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45973.430928703703</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45973.430928703703</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45973.430928703703</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45973.430928703703</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45973.430928703703</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45973.430928703703</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45973.430928703703</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45973.430928703703</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45973.430928703703</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45973.430928703703</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45973.430928703703</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45973.430928703703</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45973.430928703703</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45973.430928703703</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45973.430928703703</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45973.430928703703</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45973.430928703703</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45973.430928703703</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148.43109074074164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6.9725000001199078E-2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45973.430928703703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45973.430928703703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45973.430928703703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45973.430928703703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45973.430928703703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45973.430928703703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45973.430928703703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45973.430928703703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45973.430928703703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45973.430928703703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45973.430928703703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45973.430928703703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45973.430928703703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45973.430928703703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45973.430928703703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45973.430928703703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3.4829166666895617E-2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5.4262037039734423E-2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45973.430928703703</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45973.430928703703</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45973.430928703703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45973.430928703703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45973.430928703703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45973.430928703703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45973.430928703703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45973.430928703703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45973.430928703703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45973.430928703703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45973.430928703703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45973.430928703703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45973.430928703703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45973.430928703703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45973.430928703703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45973.430928703703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45973.430928703703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45973.430928703703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45973.430928703703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45973.430928703703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45973.430928703703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45973.430928703703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45973.430928703703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45973.430928703703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45973.430928703703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45973.430928703703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45973.430928703703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45973.430928703703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45973.430928703703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45973.430928703703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45973.430928703703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45973.430928703703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45973.430928703703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45973.430928703703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45973.430928703703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45973.430928703703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45973.430928703703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45973.430928703703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45973.430928703703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45973.430928703703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45973.430928703703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45973.430928703703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45973.430928703703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45973.430928703703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45973.430928703703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45973.430928703703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45973.430928703703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45973.430928703703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45973.430928703703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45973.430928703703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45973.430928703703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45973.430928703703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45973.430928703703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45973.430928703703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45973.430928703703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45973.430928703703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45973.430928703703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45973.430928703703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45973.430928703703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45973.430928703703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45973.430928703703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45973.430928703703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45973.430928703703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45973.430928703703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45973.430928703703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45973.430928703703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45973.430928703703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45973.430928703703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45973.430928703703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45973.430928703703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45973.430928703703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45973.430928703703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45973.430928703703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45973.430928703703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45973.430928703703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45973.430928703703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45973.430928703703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45973.430928703703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45973.430928703703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45973.430928703703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45973.430928703703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45973.430928703703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45973.430928703703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45973.430928703703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45973.430928703703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45973.430928703703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45973.430928703703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45973.430928703703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45973.430928703703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45973.430928703703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45973.430928703703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45973.430928703703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45973.430928703703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45973.430928703703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45973.430928703703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45973.430928703703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45973.430928703703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45973.430928703703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45973.430928703703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45973.430928703703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45973.430928703703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45973.430928703703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45973.430928703703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45973.430928703703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45973.430928703703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45973.430928703703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45973.430928703703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45973.430928703703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45973.430928703703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45973.430928703703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45973.430928703703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45973.430928703703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45973.430928703703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45973.430928703703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45973.430928703703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45973.430928703703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45973.430928703703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45973.430928703703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45973.430928703703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45973.430928703703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45973.430928703703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45973.430928703703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45973.430928703703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45973.430928703703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45973.430928703703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45973.430928703703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45973.430928703703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45973.430928703703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45973.430928703703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45973.430928703703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45973.430928703703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45973.430928703703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45973.430928703703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45973.430928703703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45973.430928703703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45973.430928703703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45973.430928703703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45973.430928703703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45973.430928703703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45973.430928703703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45973.430928703703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45973.430928703703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45973.430928703703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45973.430928703703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45973.430928703703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45973.430928703703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45973.430928703703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45973.430928703703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45973.430928703703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45973.430928703703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45973.430928703703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45973.430928703703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45973.430928703703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45973.430928703703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45973.430928703703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45973.430928703703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45973.430928703703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45973.430928703703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45973.430928703703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45973.430928703703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45973.430928703703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45973.430928703703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45973.430928703703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45973.430928703703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45973.430928703703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45973.430928703703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45973.430928703703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45973.430928703703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45973.430928703703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45973.430928703703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45973.430928703703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45973.430928703703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45973.430928703703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45973.430928703703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45973.430928703703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45973.430928703703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45973.430928703703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45973.430928703703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45973.430928703703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45973.430928703703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45973.430928703703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45973.430928703703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45973.430928703703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45973.430928703703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45973.430928703703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45973.430928703703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45973.430928703703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45973.430928703703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45973.430928703703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45973.430928703703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45973.430928703703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45973.430928703703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45973.430928703703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45973.430928703703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45973.430928703703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45973.430928703703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45973.430928703703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45973.430928703703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45973.430928703703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45973.430928703703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45973.430928703703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45973.430928703703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45973.430928703703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45973.430928703703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45973.430928703703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45973.430928703703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45973.430928703703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45973.430928703703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45973.430928703703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45973.430928703703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45973.430928703703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45973.430928703703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45973.430928703703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45973.430928703703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45973.430928703703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45973.430928703703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45973.430928703703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45973.430928703703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45973.430928703703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45973.430928703703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45973.430928703703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45973.430928703703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45973.430928703703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45973.430928703703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45973.430928703703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45973.430928703703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45973.430928703703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45973.430928703703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45973.430928703703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45973.430928703703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45973.430928703703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45973.430928703703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45973.430928703703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45973.430928703703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45973.430928703703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45973.430928703703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45973.430928703703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45973.430928703703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45973.430928703703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45973.430928703703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45973.430928703703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45973.430928703703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45973.430928703703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45973.430928703703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45973.430928703703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45973.430928703703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45973.430928703703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45973.430928703703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45973.430928703703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45973.430928703703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45973.430928703703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45973.430928703703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45973.430928703703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45973.430928703703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45973.430928703703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45973.430928703703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45973.430928703703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45973.430928703703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45973.430928703703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45973.430928703703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45973.430928703703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45973.430928703703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45973.430928703703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45973.430928703703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45973.430928703703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45973.430928703703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45973.430928703703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45973.430928703703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45973.430928703703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45973.430928703703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45973.430928703703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45973.430928703703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45973.430928703703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45973.430928703703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45973.430928703703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45973.430928703703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45973.430928703703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45973.430928703703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45973.430928703703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45973.430928703703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45973.430928703703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45973.430928703703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45973.430928703703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45973.430928703703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45973.430928703703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45973.430928703703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45973.430928703703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45973.430928703703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45973.430928703703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45973.430928703703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45973.430928703703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45973.430928703703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45973.430928703703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45973.430928703703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45973.430928703703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45973.430928703703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45973.430928703703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45973.430928703703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45973.430928703703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45973.430928703703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45973.430928703703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45973.430928703703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45973.430928703703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45973.430928703703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45973.430928703703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45973.430928703703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45973.430928703703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45973.430928703703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45973.430928703703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45973.430928703703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45973.430928703703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45973.430928703703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45973.430928703703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45973.430928703703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45973.430928703703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45973.430928703703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45973.430928703703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45973.430928703703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45973.430928703703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45973.430928703703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45973.430928703703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45973.430928703703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45973.430928703703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45973.430928703703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45973.430928703703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45973.430928703703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45973.430928703703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45973.430928703703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45973.430928703703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45973.430928703703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45973.430928703703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45973.430928703703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45973.430928703703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45973.430928703703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45973.430928703703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45973.430928703703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45973.430928703703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45973.430928703703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45973.430928703703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45973.430928703703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45973.430928703703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45973.430928703703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45973.430928703703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45973.430928703703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45973.430928703703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45973.430928703703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45973.430928703703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45973.430928703703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45973.430928703703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45973.430928703703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45973.430928703703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45973.430928703703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45973.430928703703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45973.430928703703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45973.430928703703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45973.430928703703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45973.430928703703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45973.430928703703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45973.430928703703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45973.430928703703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45973.430928703703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45973.430928703703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45973.430928703703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45973.430928703703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45973.430928703703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45973.430928703703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45973.430928703703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45973.430928703703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45973.430928703703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45973.430928703703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45973.430928703703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45973.430928703703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45973.430928703703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45973.430928703703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45973.430928703703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45973.430928703703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45973.430928703703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45973.430928703703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45973.430928703703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45973.430928703703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45973.430928703703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45973.430928703703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45973.430928703703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45973.430928703703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45973.430928703703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45973.430928703703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45973.430928703703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45973.430928703703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45973.430928703703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45973.430928703703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45973.430928703703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45973.430928703703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45973.430928703703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45973.430928703703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45973.430928703703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45973.430928703703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45973.430928703703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45973.430928703703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45973.430928703703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45973.430928703703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45973.430928703703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45973.430928703703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45973.430928703703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45973.430928703703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45973.430928703703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45973.430928703703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45973.430928703703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45973.430928703703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45973.430928703703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45973.430928703703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45973.430928703703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45973.430928703703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45973.430928703703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45973.430928703703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45973.430928703703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45973.430928703703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45973.430928703703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45973.430928703703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45973.430928703703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45973.430928703703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45973.430928703703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45973.430928703703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45973.430928703703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45973.430928703703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45973.430928703703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45973.430928703703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45973.430928703703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45973.430928703703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45973.430928703703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45973.430928703703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45973.430928703703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45973.430928703703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45973.430928703703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45973.430928703703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45973.430928703703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45973.430928703703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45973.430928703703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45973.430928703703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45973.430928703703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45973.430928703703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45973.430928703703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45973.430928703703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45973.430928703703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45973.430928703703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45973.430928703703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45973.430928703703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45973.430928703703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45973.430928703703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45973.430928703703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45973.430928703703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45973.430928703703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45973.430928703703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45973.430928703703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45973.430928703703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45973.430928703703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45973.430928703703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45973.430928703703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45973.430928703703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45973.430928703703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45973.430928703703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45973.430928703703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45973.430928703703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45973.430928703703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45973.430928703703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45973.430928703703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45973.430928703703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45973.430928703703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45973.430928703703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45973.430928703703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45973.430928703703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45973.430928703703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45973.430928703703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45973.430928703703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45973.430928703703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45973.430928703703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45973.430928703703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45973.430928703703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45973.430928703703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45973.430928703703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45973.430928703703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45973.430928703703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45973.430928703703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45973.430928703703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45973.430928703703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45973.430928703703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45973.430928703703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45973.430928703703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45973.430928703703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45973.430928703703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45973.430928703703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45973.430928703703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45973.430928703703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45973.430928703703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45973.430928703703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45973.430928703703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45973.430928703703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45973.430928703703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45973.430928703703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45973.430928703703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45973.430928703703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45973.430928703703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45973.430928703703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45973.430928703703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45973.430928703703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45973.430928703703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45973.430928703703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45973.430928703703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45973.430928703703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45973.430928703703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45973.430928703703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45973.430928703703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45973.430928703703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45973.430928703703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45973.430928703703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45973.430928703703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45973.430928703703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45973.430928703703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45973.430928703703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45973.430928703703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45973.430928703703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45973.430928703703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45973.430928703703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45973.430928703703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45973.430928703703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45973.430928703703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45973.430928703703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45973.430928703703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45973.430928703703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45973.430928703703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45973.430928703703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45973.430928703703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45973.430928703703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45973.430928703703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45973.430928703703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45973.430928703703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45973.430928703703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45973.430928703703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45973.430928703703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45973.430928703703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45973.430928703703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45973.430928703703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45973.430928703703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45973.430928703703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45973.430928703703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45973.430928703703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45973.430928703703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45973.430928703703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45973.430928703703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45973.430928703703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45973.430928703703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45973.430928703703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45973.430928703703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45973.430928703703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45973.430928703703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45973.430928703703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45973.430928703703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45973.430928703703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45973.430928703703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45973.430928703703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45973.430928703703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45973.430928703703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45973.430928703703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45973.430928703703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45973.430928703703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45973.430928703703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45973.430928703703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45973.430928703703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45973.430928703703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45973.430928703703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45973.430928703703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45973.430928703703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45973.430928703703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45973.430928703703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45973.430928703703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45973.430928703703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45973.430928703703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45973.430928703703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45973.430928703703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45973.430928703703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45973.430928703703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45973.430928703703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45973.430928703703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45973.430928703703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45973.430928703703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45973.430928703703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45973.430928703703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45973.430928703703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45973.430928703703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45973.430928703703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45973.430928703703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45973.430928703703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45973.430928703703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45973.430928703703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45973.430928703703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45973.430928703703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45973.430928703703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45973.430928703703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45973.430928703703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45973.430928703703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45973.430928703703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45973.430928703703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45973.430928703703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45973.430928703703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45973.430928703703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45973.430928703703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45973.430928703703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45973.430928703703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45973.430928703703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45973.430928703703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45973.430928703703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45973.430928703703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45973.430928703703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45973.430928703703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45973.430928703703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45973.430928703703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45973.430928703703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45973.430928703703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45973.430928703703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45973.430928703703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45973.430928703703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45973.430928703703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45973.430928703703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45973.430928703703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45973.430928703703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45973.430928703703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45973.430928703703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45973.430928703703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45973.430928703703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45973.430928703703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45973.430928703703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45973.430928703703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45973.430928703703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45973.430928703703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45973.430928703703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45973.430928703703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45973.430928703703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45973.430928703703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45973.430928703703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45973.430928703703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45973.430928703703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45973.430928703703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45973.430928703703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45973.430928703703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45973.430928703703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45973.430928703703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45973.430928703703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45973.430928703703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45973.430928703703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45973.430928703703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45973.430928703703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45973.430928703703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45973.430928703703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45973.430928703703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45973.430928703703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45973.430928703703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45973.430928703703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45973.430928703703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45973.430928703703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45973.430928703703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45973.430928703703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45973.430928703703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45973.430928703703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45973.430928703703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45973.430928703703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45973.430928703703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45973.430928703703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45973.430928703703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45973.430928703703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45973.430928703703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45973.430928703703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45973.430928703703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45973.430928703703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45973.430928703703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45973.430928703703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45973.430928703703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45973.430928703703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45973.430928703703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45973.430928703703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45973.430928703703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45973.430928703703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45973.430928703703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45973.430928703703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45973.430928703703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45973.430928703703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45973.430928703703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45973.430928703703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45973.430928703703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45973.430928703703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45973.430928703703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45973.430928703703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45973.430928703703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45973.430928703703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45973.430928703703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45973.430928703703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45973.430928703703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45973.430928703703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45973.430928703703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45973.430928703703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45973.430928703703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45973.430928703703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45973.430928703703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45973.430928703703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45973.430928703703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45973.430928703703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45973.430928703703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45973.430928703703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45973.430928703703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45973.430928703703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45973.430928703703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45973.430928703703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45973.430928703703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45973.430928703703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45973.430928703703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45973.430928703703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45973.430928703703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45973.430928703703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45973.430928703703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45973.430928703703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45973.430928703703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45973.430928703703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45973.430928703703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45973.430928703703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45973.430928703703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45973.430928703703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45973.430928703703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45973.430928703703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45973.430928703703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45973.430928703703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45973.430928703703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45973.430928703703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45973.430928703703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45973.430928703703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45973.430928703703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45973.430928703703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45973.430928703703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45973.430928703703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45973.430928703703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45973.430928703703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45973.430928703703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45973.430928703703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45973.430928703703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45973.430928703703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45973.430928703703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45973.430928703703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45973.430928703703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45973.430928703703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45973.430928703703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45973.430928703703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45973.430928703703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45973.430928703703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45973.430928703703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45973.430928703703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45973.430928703703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45973.430928703703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45973.430928703703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45973.430928703703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45973.430928703703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45973.430928703703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45973.430928703703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45973.430928703703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45973.430928703703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45973.430928703703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45973.430928703703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45973.430928703703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45973.430928703703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45973.430928703703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45973.430928703703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45973.430928703703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45973.430928703703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45973.430928703703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45973.430928703703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45973.430928703703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45973.430928703703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45973.430928703703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45973.430928703703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45973.430928703703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45973.430928703703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45973.430928703703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45973.430928703703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45973.430928703703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45973.430928703703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45973.430928703703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45973.430928703703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45973.430928703703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45973.430928703703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45973.430928703703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45973.430928703703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45973.430928703703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45973.430928703703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45973.430928703703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45973.430928703703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45973.430928703703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45973.430928703703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45973.430928703703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45973.430928703703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45973.430928703703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45973.430928703703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45973.430928703703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45973.430928703703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45973.430928703703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45973.430928703703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45973.430928703703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45973.430928703703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45973.430928703703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45973.430928703703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45973.430928703703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45973.430928703703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45973.430928703703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45973.430928703703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45973.430928703703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45973.430928703703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45973.430928703703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45973.430928703703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45973.430928703703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45973.430928703703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45973.430928703703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45973.430928703703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45973.430928703703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45973.430928703703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45973.430928703703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45973.430928703703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45973.430928703703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45973.430928703703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45973.430928703703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45973.430928703703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45973.430928703703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45973.430928703703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45973.430928703703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45973.430928703703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45973.430928703703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45973.430928703703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45973.430928703703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45973.430928703703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45973.430928703703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45973.430928703703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45973.430928703703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45973.430928703703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45973.430928703703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45973.430928703703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45973.430928703703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45973.430928703703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45973.430928703703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45973.430928703703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45973.430928703703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45973.430928703703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45973.430928703703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45973.430928703703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45973.430928703703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45973.430928703703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45973.430928703703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45973.430928703703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45973.430928703703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45973.430928703703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45973.430928703703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45973.430928703703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45973.430928703703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45973.430928703703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45973.430928703703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45973.430928703703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45973.430928703703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45973.430928703703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45973.430928703703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45973.430928703703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45973.430928703703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45973.430928703703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45973.430928703703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45973.430928703703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45973.430928703703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45973.430928703703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45973.430928703703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45973.430928703703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45973.430928703703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45973.430928703703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45973.430928703703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45973.430928703703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45973.430928703703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45973.430928703703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45973.430928703703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45973.430928703703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45973.430928703703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45973.430928703703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45973.430928703703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45973.430928703703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45973.430928703703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45973.430928703703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45973.430928703703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45973.430928703703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45973.430928703703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45973.430928703703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45973.430928703703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45973.430928703703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45973.430928703703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45973.430928703703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45973.430928703703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45973.430928703703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45973.430928703703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45973.430928703703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45973.430928703703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45973.430928703703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45973.430928703703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45973.430928703703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45973.430928703703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45973.430928703703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45973.430928703703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45973.430928703703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45973.430928703703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45973.430928703703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45973.430928703703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45973.430928703703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45973.430928703703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45973.430928703703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45973.430928703703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45973.430928703703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45973.430928703703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45973.430928703703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45973.430928703703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45973.430928703703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45973.430928703703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45973.430928703703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45973.430928703703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45973.430928703703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45973.430928703703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45973.430928703703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45973.430928703703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45973.430928703703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45973.430928703703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45973.430928703703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45973.430928703703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45973.430928703703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45973.430928703703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45973.430928703703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45973.430928703703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45973.430928703703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45973.430928703703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45973.430928703703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45973.430928703703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45973.430928703703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45973.430928703703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45973.430928703703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45973.430928703703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45973.430928703703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45973.430928703703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45973.430928703703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45973.430928703703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45973.430928703703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45973.430928703703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45973.430928703703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45973.430928703703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45973.430928703703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45973.430928703703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45973.430928703703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45973.430928703703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45973.430928703703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45973.430928703703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45973.430928703703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45973.430928703703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45973.430928703703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45973.430928703703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45973.430928703703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45973.430928703703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45973.430928703703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45973.430928703703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45973.430928703703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45973.430928703703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45973.430928703703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45973.430928703703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45973.430928703703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45973.430928703703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45973.430928703703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45973.430928703703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45973.430928703703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45973.430928703703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45973.430928703703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45973.430928703703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45973.430928703703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45973.430928703703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45973.430928703703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45973.430928703703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45973.430928703703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45973.430928703703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45973.430928703703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45973.430928703703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45973.430928703703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45973.430928703703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45973.430928703703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45973.430928703703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45973.430928703703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45973.430928703703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45973.430928703703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45973.430928703703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45973.430928703703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45973.430928703703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45973.430928703703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45973.430928703703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45973.430928703703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45973.430928703703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45973.430928703703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45973.430928703703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45973.430928703703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45973.430928703703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45973.430928703703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45973.430928703703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45973.430928703703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45973.430928703703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45973.430928703703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45973.430928703703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45973.430928703703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45973.430928703703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45973.430928703703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45973.430928703703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45973.430928703703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45973.430928703703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45973.430928703703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45973.430928703703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45973.430928703703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45973.430928703703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45973.430928703703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45973.430928703703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45973.430928703703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45973.430928703703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45973.430928703703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45973.430928703703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45973.430928703703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45973.430928703703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45973.430928703703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45973.430928703703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45973.430928703703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45973.430928703703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45973.430928703703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45973.430928703703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45973.430928703703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45973.430928703703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45973.430928703703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45973.430928703703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45973.430928703703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45973.430928703703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45973.430928703703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45973.430928703703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45973.430928703703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45973.430928703703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45973.430928703703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45973.430928703703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45973.430928703703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45973.430928703703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45973.430928703703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269.95021111110691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9.8984259260760155E-2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5.4667129632434808E-2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3.8752777778427117E-2</v>
      </c>
      <c r="H5" s="96">
        <v>45973.383969907409</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37297</v>
      </c>
      <c r="E6" s="95" t="s">
        <v>39021</v>
      </c>
      <c r="F6" s="96">
        <v>45973.408553240741</v>
      </c>
      <c r="G6" s="97">
        <f ca="1">IFERROR(NOW()-F6,"")</f>
        <v>2.2375462962372694E-2</v>
      </c>
      <c r="H6" s="96">
        <v>45973.402673611112</v>
      </c>
      <c r="I6" s="135" t="str">
        <f>IFERROR(VLOOKUP(D6,DB!A:F,6,0),"")</f>
        <v>SCECO</v>
      </c>
      <c r="J6" s="135" t="str">
        <f>IFERROR(VLOOKUP(D6,DB!A:G,7,0),"")</f>
        <v>Dead</v>
      </c>
      <c r="K6" s="98"/>
      <c r="L6" s="92" t="str">
        <f>IFERROR(VLOOKUP(D6,DB!A:I,9,0),"")</f>
        <v>Latis</v>
      </c>
    </row>
    <row r="7" spans="1:16" ht="15" customHeight="1">
      <c r="A7" s="135"/>
      <c r="B7" s="135" t="str">
        <f>IFERROR(VLOOKUP(D7,DB!A:K,11,0),"")</f>
        <v/>
      </c>
      <c r="C7" s="94"/>
      <c r="D7" s="92"/>
      <c r="E7" s="95"/>
      <c r="F7" s="96"/>
      <c r="G7" s="97">
        <f ca="1">IFERROR(NOW()-F7,"")</f>
        <v>45973.430928703703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45973.430928703703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45973.430928703703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45973.430928703703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45973.430928703703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45973.430928703703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45973.430928703703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45973.430928703703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45973.430928703703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45973.430928703703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45973.430928703703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45973.430928703703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45973.430928703703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45973.430928703703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45973.430928703703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45973.430928703703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45973.430928703703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45973.430928703703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45973.430928703703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45973.430928703703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45973.430928703703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45973.430928703703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45973.430928703703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45973.430928703703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45973.430928703703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45973.430928703703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45973.430928703703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45973.430928703703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45973.430928703703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45973.430928703703</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45973.430928703703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45973.430928703703</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45973.430928703703</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45973.430928703703</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45973.430928703703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45973.430928703703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45973.430928703703</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81.598868518514792</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47.242051388886466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G25" ca="1" si="1">IFERROR(NOW()-F4,"")</f>
        <v>24.769817592590698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5"/>
      <c r="G6" s="126">
        <f t="shared" ca="1" si="1"/>
        <v>45973.430928703703</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45973.430928703703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45973.430928703703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45973.430928703703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45973.430928703703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45973.430928703703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45973.430928703703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45973.430928703703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45973.430928703703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45973.430928703703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45973.430928703703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45973.430928703703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45973.430928703703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45973.430928703703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45973.430928703703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45973.430928703703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45973.430928703703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45973.430928703703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45973.430928703703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45973.430928703703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45973.430928703703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45973.430928703703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45973.430928703703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45973.430928703703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45973.430928703703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45973.430928703703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45973.430928703703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45973.430928703703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45973.430928703703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45973.430928703703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45973.430928703703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45973.430928703703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45973.430928703703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45973.430928703703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45973.430928703703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45973.430928703703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45973.430928703703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45973.430928703703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45973.430928703703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45973.430928703703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45973.430928703703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45973.430928703703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45973.430928703703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45973.430928703703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45973.430928703703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45973.430928703703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45973.430928703703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45973.430928703703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45973.430928703703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45973.430928703703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45973.430928703703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45973.430928703703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45973.430928703703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45973.430928703703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45973.430928703703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45973.430928703703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45973.430928703703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45973.430928703703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45973.430928703703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45973.430928703703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45973.430928703703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45973.430928703703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45973.430928703703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45973.430928703703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45973.430928703703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45973.430928703703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45973.430928703703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45973.430928703703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45973.430928703703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45973.430928703703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45973.430928703703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45973.430928703703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45973.430928703703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45973.430928703703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45973.430928703703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45973.430928703703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45973.430928703703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45973.430928703703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45973.430928703703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45973.430928703703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45973.430928703703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45973.430928703703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45973.430928703703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45973.430928703703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45973.430928703703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45973.430928703703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45973.430928703703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45973.430928703703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45973.430928703703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45973.430928703703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45973.430928703703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45973.430928703703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45973.430928703703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45973.430928703703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45973.430928703703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45973.430928703703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45973.430928703703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45973.430928703703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45973.430928703703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45973.430928703703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45973.430928703703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45973.430928703703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45973.430928703703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45973.430928703703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45973.430928703703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45973.430928703703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45973.430928703703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45973.430928703703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45973.430928703703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45973.430928703703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45973.430928703703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45973.430928703703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45973.430928703703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45973.430928703703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45973.430928703703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45973.430928703703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45973.430928703703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45973.430928703703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45973.430928703703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45973.430928703703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45973.430928703703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45973.430928703703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45973.430928703703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45973.430928703703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45973.430928703703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45973.430928703703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45973.430928703703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45973.430928703703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45973.430928703703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45973.430928703703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45973.430928703703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45973.430928703703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45973.430928703703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45973.430928703703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45973.430928703703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45973.430928703703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45973.430928703703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45973.430928703703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45973.430928703703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45973.430928703703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45973.430928703703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45973.430928703703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45973.430928703703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45973.430928703703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45973.430928703703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45973.430928703703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45973.430928703703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45973.430928703703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45973.430928703703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45973.430928703703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45973.430928703703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45973.430928703703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45973.430928703703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45973.430928703703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45973.430928703703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45973.430928703703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45973.430928703703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45973.430928703703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45973.430928703703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45973.430928703703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45973.430928703703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45973.430928703703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45973.430928703703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45973.430928703703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45973.430928703703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45973.430928703703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45973.430928703703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45973.430928703703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45973.430928703703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45973.430928703703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45973.430928703703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45973.430928703703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45973.430928703703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45973.430928703703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45973.430928703703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45973.430928703703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45973.430928703703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45973.430928703703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45973.430928703703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45973.430928703703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45973.430928703703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45973.430928703703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45973.430928703703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45973.430928703703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45973.430928703703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45973.430928703703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45973.430928703703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45973.430928703703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45973.430928703703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45973.430928703703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45973.430928703703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45973.430928703703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45973.430928703703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45973.430928703703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45973.430928703703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45973.430928703703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45973.430928703703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45973.430928703703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45973.430928703703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45973.430928703703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45973.430928703703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45973.430928703703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45973.430928703703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45973.430928703703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45973.430928703703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45973.430928703703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45973.430928703703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45973.430928703703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45973.430928703703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45973.430928703703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45973.430928703703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45973.430928703703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45973.430928703703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45973.430928703703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45973.430928703703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45973.430928703703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45973.430928703703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45973.430928703703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45973.430928703703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45973.430928703703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45973.430928703703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45973.430928703703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45973.430928703703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45973.430928703703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45973.430928703703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45973.430928703703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45973.430928703703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45973.430928703703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45973.430928703703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45973.430928703703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45973.430928703703</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39130</v>
      </c>
      <c r="B2" s="141" t="str">
        <f>IFERROR(VLOOKUP(D2,DB!A:K,11,0),"")</f>
        <v>R6</v>
      </c>
      <c r="C2" s="142">
        <v>1</v>
      </c>
      <c r="D2" s="141" t="s">
        <v>30913</v>
      </c>
      <c r="E2" s="124" t="s">
        <v>39021</v>
      </c>
      <c r="F2" s="163">
        <v>45973.331250000003</v>
      </c>
      <c r="G2" s="105">
        <f t="shared" ref="G2:G62" ca="1" si="0">IFERROR(NOW()-F2,"-")</f>
        <v>9.9678703700192273E-2</v>
      </c>
      <c r="H2" s="143">
        <v>45973.190428240741</v>
      </c>
      <c r="I2" s="141" t="str">
        <f>IFERROR(VLOOKUP(D2,DB!A:F,6,0),"")</f>
        <v>SCECO</v>
      </c>
      <c r="J2" s="141" t="str">
        <f>IFERROR(VLOOKUP(D2,DB!A:G,7,0),"")</f>
        <v>Good</v>
      </c>
      <c r="K2" s="144" t="s">
        <v>39131</v>
      </c>
      <c r="L2" s="145" t="str">
        <f>IFERROR(VLOOKUP(D2,DB!A:I,9,0),"")</f>
        <v>Latis</v>
      </c>
    </row>
    <row r="3" spans="1:16382" ht="31.5" customHeight="1">
      <c r="A3" s="140" t="s">
        <v>39132</v>
      </c>
      <c r="B3" s="141" t="str">
        <f>IFERROR(VLOOKUP(D3,DB!A:K,11,0),"")</f>
        <v>R6</v>
      </c>
      <c r="C3" s="142">
        <v>1</v>
      </c>
      <c r="D3" s="141" t="s">
        <v>35088</v>
      </c>
      <c r="E3" s="124" t="s">
        <v>39021</v>
      </c>
      <c r="F3" s="163">
        <v>45973.402418981481</v>
      </c>
      <c r="G3" s="105">
        <f t="shared" ca="1" si="0"/>
        <v>2.8509722222224809E-2</v>
      </c>
      <c r="H3" s="143">
        <v>45973.39471064815</v>
      </c>
      <c r="I3" s="141" t="str">
        <f>IFERROR(VLOOKUP(D3,DB!A:F,6,0),"")</f>
        <v>SCECO</v>
      </c>
      <c r="J3" s="141" t="str">
        <f>IFERROR(VLOOKUP(D3,DB!A:G,7,0),"")</f>
        <v>Vandalized</v>
      </c>
      <c r="K3" s="144" t="s">
        <v>39133</v>
      </c>
      <c r="L3" s="145" t="str">
        <f>IFERROR(VLOOKUP(D3,DB!A:I,9,0),"")</f>
        <v>Latis</v>
      </c>
    </row>
    <row r="4" spans="1:16382" ht="31.5" customHeight="1">
      <c r="A4" s="140"/>
      <c r="B4" s="141" t="str">
        <f>IFERROR(VLOOKUP(D4,DB!A:K,11,0),"")</f>
        <v/>
      </c>
      <c r="C4" s="142"/>
      <c r="D4" s="162"/>
      <c r="E4" s="124"/>
      <c r="F4" s="143"/>
      <c r="G4" s="105">
        <f t="shared" ca="1" si="0"/>
        <v>45973.430928703703</v>
      </c>
      <c r="H4" s="143"/>
      <c r="I4" s="141" t="str">
        <f>IFERROR(VLOOKUP(D4,DB!A:F,6,0),"")</f>
        <v/>
      </c>
      <c r="J4" s="141" t="str">
        <f>IFERROR(VLOOKUP(D4,DB!A:G,7,0),"")</f>
        <v/>
      </c>
      <c r="K4" s="144" t="s">
        <v>39134</v>
      </c>
      <c r="L4" s="145" t="str">
        <f>IFERROR(VLOOKUP(D4,DB!A:I,9,0),"")</f>
        <v/>
      </c>
    </row>
    <row r="5" spans="1:16382" ht="31.5" customHeight="1">
      <c r="A5" s="140"/>
      <c r="B5" s="141" t="str">
        <f>IFERROR(VLOOKUP(D5,DB!A:K,11,0),"")</f>
        <v/>
      </c>
      <c r="C5" s="142"/>
      <c r="D5" s="61"/>
      <c r="E5" s="124"/>
      <c r="F5" s="143"/>
      <c r="G5" s="105">
        <f t="shared" ca="1" si="0"/>
        <v>45973.430928703703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45973.430928703703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45973.430928703703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45973.430928703703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45973.430928703703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45973.430928703703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45973.430928703703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45973.430928703703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45973.430928703703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45973.430928703703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45973.430928703703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45973.430928703703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45973.430928703703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45973.430928703703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45973.430928703703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45973.430928703703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45973.430928703703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45973.430928703703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45973.430928703703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45973.430928703703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45973.430928703703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45973.430928703703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45973.430928703703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45973.430928703703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45973.430928703703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45973.430928703703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45973.430928703703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45973.430928703703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45973.430928703703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45973.430928703703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45973.430928703703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45973.430928703703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45973.430928703703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45973.430928703703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45973.430928703703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45973.430928703703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45973.430928703703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45973.430928703703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45973.430928703703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45973.430928703703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45973.430928703703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45973.430928703703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45973.430928703703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45973.430928703703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45973.430928703703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45973.430928703703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45973.430928703703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45973.430928703703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45973.430928703703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45973.430928703703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45973.430928703703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45973.430928703703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45973.430928703703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45973.430928703703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45973.430928703703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45973.430928703703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45973.430928703703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45973.430928703703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45973.430928703703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45973.430928703703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45973.430928703703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45973.430928703703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45973.430928703703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45973.430928703703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45973.430928703703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45973.430928703703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45973.430928703703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45973.430928703703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45973.430928703703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45973.430928703703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45973.430928703703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45973.430928703703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45973.430928703703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45973.430928703703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45973.430928703703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45973.430928703703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45973.430928703703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45973.430928703703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45973.430928703703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45973.430928703703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45973.430928703703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45973.430928703703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45973.430928703703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45973.430928703703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45973.430928703703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45973.430928703703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45973.430928703703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45973.430928703703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45973.430928703703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45973.430928703703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45973.430928703703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45973.430928703703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45973.430928703703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45973.430928703703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45973.430928703703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45973.430928703703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45973.430928703703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45973.430928703703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45973.430928703703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45973.430928703703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45973.430928703703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45973.430928703703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45973.430928703703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45973.430928703703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45973.430928703703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45973.430928703703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45973.430928703703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45973.430928703703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45973.430928703703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45973.430928703703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45973.430928703703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45973.430928703703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45973.430928703703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45973.430928703703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45973.430928703703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45973.430928703703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45973.430928703703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45973.430928703703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45973.430928703703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45973.430928703703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45973.430928703703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45973.430928703703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45973.430928703703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45973.430928703703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45973.430928703703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45973.430928703703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45973.430928703703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45973.430928703703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45973.430928703703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45973.430928703703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45973.430928703703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45973.430928703703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45973.430928703703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45973.430928703703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45973.430928703703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45973.430928703703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45973.430928703703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45973.430928703703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45973.430928703703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45973.430928703703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45973.430928703703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45973.430928703703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45973.430928703703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45973.430928703703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45973.430928703703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45973.430928703703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45973.430928703703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45973.430928703703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45973.430928703703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45973.430928703703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45973.430928703703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45973.430928703703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45973.430928703703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45973.430928703703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45973.430928703703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45973.430928703703</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