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62" documentId="120_S{2AC9BD13-BADA-5192-A53E-5A8FF88502F6}" xr6:coauthVersionLast="47" xr6:coauthVersionMax="47" xr10:uidLastSave="{BBDCF3BF-33DA-4101-90F3-6186FD5E4BA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G8" i="4"/>
  <c r="G9"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<sst xmlns="http://schemas.openxmlformats.org/spreadsheetml/2006/main" count="180293" uniqueCount="39129">
  <si>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</si>
  <si>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</si>
  <si>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</si>
  <si>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</si>
  <si>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</si>
  <si>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</si>
  <si>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</si>
  <si>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</si>
  <si>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</si>
  <si>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</si>
  <si>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</si>
  <si>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</si>
  <si>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</si>
  <si>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</si>
  <si>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</si>
  <si>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</si>
  <si>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</si>
  <si>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</si>
  <si>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</si>
  <si>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</si>
  <si>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</si>
  <si>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</si>
  <si>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</si>
  <si>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</si>
  <si>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</si>
  <si>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</si>
  <si>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</si>
  <si>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</si>
  <si>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</si>
  <si>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</si>
  <si>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</si>
  <si>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</si>
  <si>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</si>
  <si>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</si>
  <si>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</si>
  <si>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</si>
  <si>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</si>
  <si>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</si>
  <si>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</si>
  <si>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</si>
  <si>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</si>
  <si>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</si>
  <si>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</si>
  <si>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</si>
  <si>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</si>
  <si>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</si>
  <si>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</si>
  <si>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</si>
  <si>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</si>
  <si>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</si>
  <si>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</si>
  <si>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</si>
  <si>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</si>
  <si>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</si>
  <si>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</si>
  <si>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</si>
  <si>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</si>
  <si>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</si>
  <si>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</si>
  <si>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</si>
  <si>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</si>
  <si>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</si>
  <si>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</si>
  <si>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</si>
  <si>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</si>
  <si>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</si>
  <si>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</si>
  <si>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</si>
  <si>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</si>
  <si>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</si>
  <si>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</si>
  <si>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</si>
  <si>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</si>
  <si>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</si>
  <si>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</si>
  <si>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</si>
  <si>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</si>
  <si>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</si>
  <si>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</si>
  <si>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</si>
  <si>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</si>
  <si>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</si>
  <si>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</si>
  <si>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</si>
  <si>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</si>
  <si>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</si>
  <si>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</si>
  <si>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</si>
  <si>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</si>
  <si>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</si>
  <si>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</si>
  <si>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</si>
  <si>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</si>
  <si>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</si>
  <si>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</si>
  <si>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</si>
  <si>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</si>
  <si>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</si>
  <si>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</si>
  <si>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</si>
  <si>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</si>
  <si>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</si>
  <si>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</si>
  <si>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</si>
  <si>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</si>
  <si>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</si>
  <si>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</si>
  <si>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</si>
  <si>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</si>
  <si>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</si>
  <si>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</si>
  <si>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</si>
  <si>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</si>
  <si>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</si>
  <si>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</si>
  <si>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</si>
  <si>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</si>
  <si>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</si>
  <si>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</si>
  <si>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</si>
  <si>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</si>
  <si>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</si>
  <si>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</si>
  <si>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</si>
  <si>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</si>
  <si>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</si>
  <si>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</si>
  <si>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</si>
  <si>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</si>
  <si>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</si>
  <si>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</si>
  <si>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</si>
  <si>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</si>
  <si>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</si>
  <si>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</si>
  <si>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</si>
  <si>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</si>
  <si>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</si>
  <si>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</si>
  <si>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</si>
  <si>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</si>
  <si>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</si>
  <si>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</si>
  <si>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</si>
  <si>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</si>
  <si>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</si>
  <si>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</si>
  <si>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</si>
  <si>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</si>
  <si>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</si>
  <si>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</si>
  <si>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</si>
  <si>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</si>
  <si>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</si>
  <si>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</si>
  <si>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</si>
  <si>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</si>
  <si>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</si>
  <si>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</si>
  <si>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</si>
  <si>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</si>
  <si>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</si>
  <si>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</si>
  <si>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</si>
  <si>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</si>
  <si>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</si>
  <si>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</si>
  <si>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</si>
  <si>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</si>
  <si>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</si>
  <si>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</si>
  <si>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</si>
  <si>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</si>
  <si>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</si>
  <si>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</si>
  <si>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</si>
  <si>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</si>
  <si>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</si>
  <si>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</si>
  <si>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</si>
  <si>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</si>
  <si>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</si>
  <si>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</si>
  <si>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</si>
  <si>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</si>
  <si>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</si>
  <si>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</si>
  <si>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</si>
  <si>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</si>
  <si>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</si>
  <si>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</si>
  <si>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</si>
  <si>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</si>
  <si>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</si>
  <si>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</si>
  <si>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</si>
  <si>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</si>
  <si>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</si>
  <si>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</si>
  <si>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</si>
  <si>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</si>
  <si>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</si>
  <si>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</si>
  <si>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</si>
  <si>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</si>
  <si>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</si>
  <si>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</si>
  <si>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</si>
  <si>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</si>
  <si>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</si>
  <si>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</si>
  <si>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</si>
  <si>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</si>
  <si>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</si>
  <si>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</si>
  <si>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</si>
  <si>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</si>
  <si>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</si>
  <si>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</si>
  <si>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</si>
  <si>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</si>
  <si>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</si>
  <si>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</si>
  <si>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</si>
  <si>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</si>
  <si>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</si>
  <si>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</si>
  <si>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</si>
  <si>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</si>
  <si>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</si>
  <si>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</si>
  <si>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</si>
  <si>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</si>
  <si>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</si>
  <si>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</si>
  <si>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</si>
  <si>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</si>
  <si>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</si>
  <si>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</si>
  <si>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</si>
  <si>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</si>
  <si>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</si>
  <si>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</si>
  <si>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</si>
  <si>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</si>
  <si>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</si>
  <si>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</si>
  <si>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</si>
  <si>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</si>
  <si>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</si>
  <si>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</si>
  <si>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</si>
  <si>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</si>
  <si>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</si>
  <si>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</si>
  <si>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</si>
  <si>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</si>
  <si>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</si>
  <si>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</si>
  <si>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</si>
  <si>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</si>
  <si>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</si>
  <si>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</si>
  <si>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</si>
  <si>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</si>
  <si>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</si>
  <si>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</si>
  <si>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</si>
  <si>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</si>
  <si>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</si>
  <si>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</si>
  <si>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</si>
  <si>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</si>
  <si>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</si>
  <si>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</si>
  <si>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</si>
  <si>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</si>
  <si>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</si>
  <si>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</si>
  <si>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</si>
  <si>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</si>
  <si>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</si>
  <si>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</si>
  <si>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</si>
  <si>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</si>
  <si>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</si>
  <si>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</si>
  <si>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</si>
  <si>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</si>
  <si>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</si>
  <si>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</si>
  <si>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</si>
  <si>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</si>
  <si>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</si>
  <si>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</si>
  <si>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</si>
  <si>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</si>
  <si>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</si>
  <si>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</si>
  <si>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</si>
  <si>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</si>
  <si>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</si>
  <si>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</si>
  <si>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</si>
  <si>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</si>
  <si>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</si>
  <si>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</si>
  <si>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</si>
  <si>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</si>
  <si>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</si>
  <si>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</si>
  <si>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</si>
  <si>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</si>
  <si>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</si>
  <si>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</si>
  <si>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</si>
  <si>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</si>
  <si>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</si>
  <si>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</si>
  <si>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</si>
  <si>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</si>
  <si>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</si>
  <si>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</si>
  <si>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</si>
  <si>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</si>
  <si>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</si>
  <si>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</si>
  <si>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</si>
  <si>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</si>
  <si>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</si>
  <si>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</si>
  <si>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</si>
  <si>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</si>
  <si>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</si>
  <si>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</si>
  <si>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</si>
  <si>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</si>
  <si>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</si>
  <si>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</si>
  <si>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</si>
  <si>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</si>
  <si>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</si>
  <si>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</si>
  <si>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</si>
  <si>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</si>
  <si>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</si>
  <si>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</si>
  <si>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</si>
  <si>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</si>
  <si>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</si>
  <si>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</si>
  <si>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</si>
  <si>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</si>
  <si>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</si>
  <si>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</si>
  <si>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</si>
  <si>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</si>
  <si>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</si>
  <si>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</si>
  <si>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</si>
  <si>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</si>
  <si>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</si>
  <si>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</si>
  <si>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</si>
  <si>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</si>
  <si>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</si>
  <si>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</si>
  <si>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</si>
  <si>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</si>
  <si>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</si>
  <si>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</si>
  <si>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</si>
  <si>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</si>
  <si>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</si>
  <si>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</si>
  <si>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</si>
  <si>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</si>
  <si>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</si>
  <si>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</si>
  <si>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</si>
  <si>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</si>
  <si>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</si>
  <si>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</si>
  <si>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</si>
  <si>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</si>
  <si>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</si>
  <si>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</si>
  <si>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</si>
  <si>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</si>
  <si>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</si>
  <si>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</si>
  <si>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</si>
  <si>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</si>
  <si>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</si>
  <si>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</si>
  <si>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</si>
  <si>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</si>
  <si>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</si>
  <si>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</si>
  <si>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</si>
  <si>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</si>
  <si>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</si>
  <si>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</si>
  <si>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</si>
  <si>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</si>
  <si>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</si>
  <si>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</si>
  <si>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</si>
  <si>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</si>
  <si>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</si>
  <si>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</si>
  <si>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</si>
  <si>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</si>
  <si>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</si>
  <si>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</si>
  <si>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</si>
  <si>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</si>
  <si>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</si>
  <si>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</si>
  <si>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</si>
  <si>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</si>
  <si>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</si>
  <si>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</si>
  <si>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</si>
  <si>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</si>
  <si>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</si>
  <si>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</si>
  <si>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</si>
  <si>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</si>
  <si>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</si>
  <si>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</si>
  <si>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</si>
  <si>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</si>
  <si>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</si>
  <si>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</si>
  <si>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</si>
  <si>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</si>
  <si>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</si>
  <si>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</si>
  <si>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</si>
  <si>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</si>
  <si>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</si>
  <si>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</si>
  <si>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</si>
  <si>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</si>
  <si>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</si>
  <si>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</si>
  <si>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</si>
  <si>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</si>
  <si>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</si>
  <si>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</si>
  <si>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</si>
  <si>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</si>
  <si>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</si>
  <si>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</si>
  <si>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</si>
  <si>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</si>
  <si>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</si>
  <si>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</si>
  <si>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</si>
  <si>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</si>
  <si>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</si>
  <si>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</si>
  <si>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</si>
  <si>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</si>
  <si>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</si>
  <si>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</si>
  <si>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</si>
  <si>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</si>
  <si>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</si>
  <si>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</si>
  <si>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</si>
  <si>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</si>
  <si>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</si>
  <si>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</si>
  <si>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</si>
  <si>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</si>
  <si>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</si>
  <si>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</si>
  <si>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</si>
  <si>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</si>
  <si>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</si>
  <si>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</si>
  <si>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</si>
  <si>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</si>
  <si>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</si>
  <si>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</si>
  <si>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</si>
  <si>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</si>
  <si>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</si>
  <si>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</si>
  <si>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</si>
  <si>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</si>
  <si>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</si>
  <si>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</si>
  <si>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</si>
  <si>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</si>
  <si>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</si>
  <si>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</si>
  <si>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</si>
  <si>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</si>
  <si>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</si>
  <si>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</si>
  <si>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</si>
  <si>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</si>
  <si>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</si>
  <si>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</si>
  <si>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</si>
  <si>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</si>
  <si>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</si>
  <si>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</si>
  <si>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</si>
  <si>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</si>
  <si>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</si>
  <si>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</si>
  <si>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</si>
  <si>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</si>
  <si>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</si>
  <si>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</si>
  <si>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</si>
  <si>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</si>
  <si>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</si>
  <si>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</si>
  <si>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</si>
  <si>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</si>
  <si>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</si>
  <si>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</si>
  <si>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</si>
  <si>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</si>
  <si>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</si>
  <si>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</si>
  <si>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</si>
  <si>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</si>
  <si>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</si>
  <si>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</si>
  <si>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</si>
  <si>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</si>
  <si>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</si>
  <si>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</si>
  <si>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</si>
  <si>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</si>
  <si>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</si>
  <si>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</si>
  <si>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</si>
  <si>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</si>
  <si>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</si>
  <si>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</si>
  <si>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</si>
  <si>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</si>
  <si>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</si>
  <si>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</si>
  <si>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</si>
  <si>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</si>
  <si>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</si>
  <si>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</si>
  <si>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</si>
  <si>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</si>
  <si>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</si>
  <si>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</si>
  <si>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</si>
  <si>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</si>
  <si>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</si>
  <si>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</si>
  <si>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</si>
  <si>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</si>
  <si>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</si>
  <si>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</si>
  <si>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</si>
  <si>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</si>
  <si>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</si>
  <si>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</si>
  <si>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</si>
  <si>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</si>
  <si>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</si>
  <si>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</si>
  <si>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</si>
  <si>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</si>
  <si>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</si>
  <si>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</si>
  <si>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</si>
  <si>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</si>
  <si>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</si>
  <si>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</si>
  <si>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</si>
  <si>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</si>
  <si>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</si>
  <si>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</si>
  <si>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</si>
  <si>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</si>
  <si>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</si>
  <si>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</si>
  <si>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</si>
  <si>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</si>
  <si>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</si>
  <si>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</si>
  <si>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</si>
  <si>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</si>
  <si>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</si>
  <si>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</si>
  <si>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</si>
  <si>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</si>
  <si>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</si>
  <si>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</si>
  <si>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</si>
  <si>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</si>
  <si>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</si>
  <si>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</si>
  <si>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</si>
  <si>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</si>
  <si>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</si>
  <si>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</si>
  <si>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</si>
  <si>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</si>
  <si>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</si>
  <si>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</si>
  <si>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</si>
  <si>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</si>
  <si>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</si>
  <si>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</si>
  <si>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</si>
  <si>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</si>
  <si>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</si>
  <si>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</si>
  <si>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</si>
  <si>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</si>
  <si>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</si>
  <si>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</si>
  <si>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</si>
  <si>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</si>
  <si>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</si>
  <si>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</si>
  <si>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</si>
  <si>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</si>
  <si>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</si>
  <si>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</si>
  <si>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</si>
  <si>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</si>
  <si>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</si>
  <si>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</si>
  <si>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</si>
  <si>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</si>
  <si>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</si>
  <si>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</si>
  <si>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</si>
  <si>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</si>
  <si>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</si>
  <si>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</si>
  <si>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</si>
  <si>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</si>
  <si>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</si>
  <si>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</si>
  <si>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</si>
  <si>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</si>
  <si>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</si>
  <si>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</si>
  <si>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</si>
  <si>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</si>
  <si>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</si>
  <si>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</si>
  <si>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</si>
  <si>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</si>
  <si>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</si>
  <si>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</si>
  <si>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</si>
  <si>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</si>
  <si>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</si>
  <si>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</si>
  <si>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</si>
  <si>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</si>
  <si>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</si>
  <si>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</si>
  <si>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</si>
  <si>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</si>
  <si>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</si>
  <si>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</si>
  <si>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</si>
  <si>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</si>
  <si>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</si>
  <si>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</si>
  <si>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</si>
  <si>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</si>
  <si>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</si>
  <si>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</si>
  <si>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</si>
  <si>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</si>
  <si>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</si>
  <si>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</si>
  <si>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</si>
  <si>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</si>
  <si>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</si>
  <si>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</si>
  <si>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</si>
  <si>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</si>
  <si>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</si>
  <si>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</si>
  <si>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</si>
  <si>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</si>
  <si>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</si>
  <si>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</si>
  <si>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</si>
  <si>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</si>
  <si>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</si>
  <si>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</si>
  <si>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</si>
  <si>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</si>
  <si>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</si>
  <si>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</si>
  <si>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</si>
  <si>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</si>
  <si>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</si>
  <si>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</si>
  <si>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</si>
  <si>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</si>
  <si>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</si>
  <si>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</si>
  <si>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</si>
  <si>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</si>
  <si>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</si>
  <si>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</si>
  <si>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</si>
  <si>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</si>
  <si>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</si>
  <si>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</si>
  <si>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</si>
  <si>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</si>
  <si>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</si>
  <si>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</si>
  <si>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</si>
  <si>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</si>
  <si>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</si>
  <si>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</si>
  <si>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</si>
  <si>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</si>
  <si>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</si>
  <si>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</si>
  <si>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</si>
  <si>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</si>
  <si>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</si>
  <si>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</si>
  <si>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</si>
  <si>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</si>
  <si>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</si>
  <si>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</si>
  <si>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</si>
  <si>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</si>
  <si>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</si>
  <si>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</si>
  <si>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</si>
  <si>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</si>
  <si>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</si>
  <si>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</si>
  <si>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</si>
  <si>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</si>
  <si>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</si>
  <si>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</si>
  <si>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</si>
  <si>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</si>
  <si>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</si>
  <si>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</si>
  <si>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</si>
  <si>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</si>
  <si>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</si>
  <si>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</si>
  <si>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</si>
  <si>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</si>
  <si>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</si>
  <si>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</si>
  <si>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</si>
  <si>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</si>
  <si>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</si>
  <si>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</si>
  <si>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</si>
  <si>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</si>
  <si>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</si>
  <si>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</si>
  <si>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</si>
  <si>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</si>
  <si>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</si>
  <si>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</si>
  <si>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</si>
  <si>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</si>
  <si>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</si>
  <si>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</si>
  <si>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</si>
  <si>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</si>
  <si>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</si>
  <si>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</si>
  <si>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</si>
  <si>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</si>
  <si>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</si>
  <si>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</si>
  <si>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</si>
  <si>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</si>
  <si>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</si>
  <si>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</si>
  <si>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</si>
  <si>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</si>
  <si>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</si>
  <si>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</si>
  <si>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</si>
  <si>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</si>
  <si>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</si>
  <si>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</si>
  <si>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</si>
  <si>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</si>
  <si>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</si>
  <si>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</si>
  <si>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</si>
  <si>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</si>
  <si>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</si>
  <si>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</si>
  <si>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</si>
  <si>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</si>
  <si>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</si>
  <si>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</si>
  <si>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</si>
  <si>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</si>
  <si>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</si>
  <si>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</si>
  <si>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</si>
  <si>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</si>
  <si>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</si>
  <si>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</si>
  <si>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</si>
  <si>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</si>
  <si>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</si>
  <si>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</si>
  <si>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</si>
  <si>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</si>
  <si>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</si>
  <si>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</si>
  <si>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</si>
  <si>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</si>
  <si>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</si>
  <si>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</si>
  <si>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</si>
  <si>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</si>
  <si>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</si>
  <si>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</si>
  <si>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</si>
  <si>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</si>
  <si>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</si>
  <si>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</si>
  <si>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</si>
  <si>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</si>
  <si>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</si>
  <si>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</si>
  <si>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</si>
  <si>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</si>
  <si>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</si>
  <si>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</si>
  <si>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</si>
  <si>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</si>
  <si>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</si>
  <si>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</si>
  <si>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</si>
  <si>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</si>
  <si>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</si>
  <si>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</si>
  <si>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</si>
  <si>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</si>
  <si>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</si>
  <si>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</si>
  <si>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</si>
  <si>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</si>
  <si>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</si>
  <si>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</si>
  <si>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</si>
  <si>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</si>
  <si>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</si>
  <si>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</si>
  <si>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</si>
  <si>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</si>
  <si>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</si>
  <si>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</si>
  <si>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</si>
  <si>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</si>
  <si>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</si>
  <si>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</si>
  <si>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</si>
  <si>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</si>
  <si>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</si>
  <si>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</si>
  <si>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</si>
  <si>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</si>
  <si>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</si>
  <si>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</si>
  <si>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</si>
  <si>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</si>
  <si>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</si>
  <si>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</si>
  <si>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</si>
  <si>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</si>
  <si>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</si>
  <si>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</si>
  <si>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</si>
  <si>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</si>
  <si>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</si>
  <si>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</si>
  <si>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</si>
  <si>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</si>
  <si>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</si>
  <si>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</si>
  <si>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</si>
  <si>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</si>
  <si>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</si>
  <si>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</si>
  <si>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</si>
  <si>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</si>
  <si>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</si>
  <si>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</si>
  <si>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</si>
  <si>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</si>
  <si>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</si>
  <si>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</si>
  <si>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</si>
  <si>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</si>
  <si>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</si>
  <si>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</si>
  <si>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</si>
  <si>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</si>
  <si>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</si>
  <si>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</si>
  <si>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</si>
  <si>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</si>
  <si>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</si>
  <si>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</si>
  <si>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</si>
  <si>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</si>
  <si>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</si>
  <si>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</si>
  <si>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</si>
  <si>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</si>
  <si>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</si>
  <si>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</si>
  <si>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</si>
  <si>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</si>
  <si>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</si>
  <si>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</si>
  <si>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</si>
  <si>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</si>
  <si>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</si>
  <si>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</si>
  <si>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</si>
  <si>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</si>
  <si>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</si>
  <si>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</si>
  <si>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</si>
  <si>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</si>
  <si>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</si>
  <si>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</si>
  <si>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</si>
  <si>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</si>
  <si>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</si>
  <si>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</si>
  <si>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</si>
  <si>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</si>
  <si>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</si>
  <si>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</si>
  <si>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</si>
  <si>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</si>
  <si>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</si>
  <si>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</si>
  <si>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</si>
  <si>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</si>
  <si>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</si>
  <si>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</si>
  <si>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</si>
  <si>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</si>
  <si>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</si>
  <si>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</si>
  <si>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</si>
  <si>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</si>
  <si>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</si>
  <si>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</si>
  <si>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</si>
  <si>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</si>
  <si>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</si>
  <si>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</si>
  <si>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</si>
  <si>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</si>
  <si>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</si>
  <si>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</si>
  <si>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</si>
  <si>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</si>
  <si>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</si>
  <si>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</si>
  <si>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</si>
  <si>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</si>
  <si>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</si>
  <si>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</si>
  <si>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</si>
  <si>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</si>
  <si>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</si>
  <si>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</si>
  <si>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</si>
  <si>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</si>
  <si>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</si>
  <si>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</si>
  <si>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</si>
  <si>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</si>
  <si>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</si>
  <si>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</si>
  <si>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</si>
  <si>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</si>
  <si>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</si>
  <si>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</si>
  <si>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</si>
  <si>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</si>
  <si>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</si>
  <si>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</si>
  <si>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</si>
  <si>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</si>
  <si>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</si>
  <si>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</si>
  <si>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</si>
  <si>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</si>
  <si>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</si>
  <si>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</si>
  <si>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</si>
  <si>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</si>
  <si>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</si>
  <si>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</si>
  <si>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</si>
  <si>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</si>
  <si>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</si>
  <si>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</si>
  <si>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</si>
  <si>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</si>
  <si>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</si>
  <si>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</si>
  <si>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</si>
  <si>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</si>
  <si>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</si>
  <si>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</si>
  <si>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</si>
  <si>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</si>
  <si>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</si>
  <si>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</si>
  <si>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</si>
  <si>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</si>
  <si>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</si>
  <si>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</si>
  <si>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</si>
  <si>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</si>
  <si>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</si>
  <si>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</si>
  <si>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</si>
  <si>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</si>
  <si>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</si>
  <si>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</si>
  <si>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</si>
  <si>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</si>
  <si>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</si>
  <si>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</si>
  <si>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</si>
  <si>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</si>
  <si>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</si>
  <si>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</si>
  <si>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</si>
  <si>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</si>
  <si>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</si>
  <si>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</si>
  <si>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</si>
  <si>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</si>
  <si>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</si>
  <si>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</si>
  <si>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</si>
  <si>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</si>
  <si>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</si>
  <si>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</si>
  <si>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</si>
  <si>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</si>
  <si>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</si>
  <si>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</si>
  <si>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</si>
  <si>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</si>
  <si>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</si>
  <si>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</si>
  <si>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</si>
  <si>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</si>
  <si>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</si>
  <si>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</si>
  <si>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</si>
  <si>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</si>
  <si>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</si>
  <si>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</si>
  <si>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</si>
  <si>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</si>
  <si>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</si>
  <si>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</si>
  <si>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</si>
  <si>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</si>
  <si>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</si>
  <si>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</si>
  <si>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</si>
  <si>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</si>
  <si>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</si>
  <si>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</si>
  <si>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</si>
  <si>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</si>
  <si>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</si>
  <si>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</si>
  <si>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</si>
  <si>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</si>
  <si>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</si>
  <si>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</si>
  <si>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</si>
  <si>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</si>
  <si>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</si>
  <si>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</si>
  <si>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</si>
  <si>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</si>
  <si>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</si>
  <si>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</si>
  <si>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</si>
  <si>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</si>
  <si>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</si>
  <si>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</si>
  <si>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</si>
  <si>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</si>
  <si>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</si>
  <si>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</si>
  <si>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</si>
  <si>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</si>
  <si>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</si>
  <si>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</si>
  <si>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</si>
  <si>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</si>
  <si>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</si>
  <si>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</si>
  <si>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</si>
  <si>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</si>
  <si>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</si>
  <si>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</si>
  <si>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</si>
  <si>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</si>
  <si>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</si>
  <si>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</si>
  <si>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</si>
  <si>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</si>
  <si>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</si>
  <si>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</si>
  <si>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</si>
  <si>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</si>
  <si>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</si>
  <si>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</si>
  <si>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</si>
  <si>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</si>
  <si>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</si>
  <si>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</si>
  <si>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</si>
  <si>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</si>
  <si>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</si>
  <si>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</si>
  <si>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</si>
  <si>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</si>
  <si>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</si>
  <si>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</si>
  <si>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</si>
  <si>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</si>
  <si>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</si>
  <si>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</si>
  <si>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</si>
  <si>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</si>
  <si>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</si>
  <si>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</si>
  <si>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</si>
  <si>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</si>
  <si>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</si>
  <si>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</si>
  <si>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</si>
  <si>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</si>
  <si>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</si>
  <si>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</si>
  <si>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</si>
  <si>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</si>
  <si>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</si>
  <si>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</si>
  <si>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</si>
  <si>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</si>
  <si>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</si>
  <si>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</si>
  <si>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</si>
  <si>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</si>
  <si>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</si>
  <si>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</si>
  <si>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</si>
  <si>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</si>
  <si>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</si>
  <si>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</si>
  <si>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</si>
  <si>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</si>
  <si>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</si>
  <si>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</si>
  <si>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</si>
  <si>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</si>
  <si>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</si>
  <si>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</si>
  <si>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</si>
  <si>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</si>
  <si>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</si>
  <si>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</si>
  <si>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</si>
  <si>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</si>
  <si>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</si>
  <si>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</si>
  <si>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</si>
  <si>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</si>
  <si>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</si>
  <si>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</si>
  <si>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</si>
  <si>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</si>
  <si>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</si>
  <si>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</si>
  <si>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</si>
  <si>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</si>
  <si>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</si>
  <si>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</si>
  <si>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</si>
  <si>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</si>
  <si>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</si>
  <si>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</si>
  <si>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</si>
  <si>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</si>
  <si>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</si>
  <si>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</si>
  <si>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</si>
  <si>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</si>
  <si>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</si>
  <si>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</si>
  <si>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</si>
  <si>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</si>
  <si>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</si>
  <si>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</si>
  <si>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</si>
  <si>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</si>
  <si>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</si>
  <si>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</si>
  <si>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</si>
  <si>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</si>
  <si>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</si>
  <si>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</si>
  <si>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</si>
  <si>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</si>
  <si>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</si>
  <si>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</si>
  <si>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</si>
  <si>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</si>
  <si>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</si>
  <si>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</si>
  <si>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</si>
  <si>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</si>
  <si>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</si>
  <si>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</si>
  <si>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</si>
  <si>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</si>
  <si>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</si>
  <si>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</si>
  <si>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</si>
  <si>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</si>
  <si>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</si>
  <si>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</si>
  <si>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</si>
  <si>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</si>
  <si>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</si>
  <si>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</si>
  <si>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</si>
  <si>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</si>
  <si>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</si>
  <si>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</si>
  <si>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</si>
  <si>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</si>
  <si>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</si>
  <si>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</si>
  <si>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</si>
  <si>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</si>
  <si>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</si>
  <si>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</si>
  <si>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</si>
  <si>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</si>
  <si>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</si>
  <si>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</si>
  <si>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</si>
  <si>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</si>
  <si>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</si>
  <si>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</si>
  <si>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</si>
  <si>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</si>
  <si>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</si>
  <si>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</si>
  <si>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</si>
  <si>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</si>
  <si>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</si>
  <si>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</si>
  <si>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</si>
  <si>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</si>
  <si>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</si>
  <si>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</si>
  <si>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</si>
  <si>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</si>
  <si>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</si>
  <si>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</si>
  <si>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</si>
  <si>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</si>
  <si>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</si>
  <si>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</si>
  <si>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</si>
  <si>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</si>
  <si>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</si>
  <si>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</si>
  <si>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</si>
  <si>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</si>
  <si>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</si>
  <si>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</si>
  <si>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</si>
  <si>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</si>
  <si>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</si>
  <si>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</si>
  <si>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</si>
  <si>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</si>
  <si>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</si>
  <si>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</si>
  <si>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</si>
  <si>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</si>
  <si>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</si>
  <si>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</si>
  <si>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</si>
  <si>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</si>
  <si>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</si>
  <si>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</si>
  <si>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</si>
  <si>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</si>
  <si>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</si>
  <si>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</si>
  <si>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</si>
  <si>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</si>
  <si>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</si>
  <si>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</si>
  <si>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</si>
  <si>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</si>
  <si>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</si>
  <si>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</si>
  <si>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</si>
  <si>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</si>
  <si>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</si>
  <si>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</si>
  <si>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</si>
  <si>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</si>
  <si>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</si>
  <si>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</si>
  <si>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</si>
  <si>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</si>
  <si>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</si>
  <si>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</si>
  <si>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</si>
  <si>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</si>
  <si>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</si>
  <si>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</si>
  <si>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</si>
  <si>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</si>
  <si>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</si>
  <si>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</si>
  <si>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</si>
  <si>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</si>
  <si>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</si>
  <si>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</si>
  <si>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</si>
  <si>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</si>
  <si>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</si>
  <si>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</si>
  <si>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</si>
  <si>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</si>
  <si>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</si>
  <si>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</si>
  <si>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</si>
  <si>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</si>
  <si>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</si>
  <si>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</si>
  <si>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</si>
  <si>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</si>
  <si>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</si>
  <si>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</si>
  <si>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</si>
  <si>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</si>
  <si>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</si>
  <si>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</si>
  <si>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</si>
  <si>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</si>
  <si>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</si>
  <si>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</si>
  <si>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</si>
  <si>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</si>
  <si>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</si>
  <si>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</si>
  <si>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</si>
  <si>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</si>
  <si>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</si>
  <si>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</si>
  <si>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</si>
  <si>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</si>
  <si>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</si>
  <si>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</si>
  <si>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</si>
  <si>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</si>
  <si>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</si>
  <si>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</si>
  <si>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</si>
  <si>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</si>
  <si>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</si>
  <si>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</si>
  <si>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</si>
  <si>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</si>
  <si>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</si>
  <si>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</si>
  <si>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</si>
  <si>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</si>
  <si>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</si>
  <si>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</si>
  <si>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</si>
  <si>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</si>
  <si>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</si>
  <si>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</si>
  <si>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</si>
  <si>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</si>
  <si>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</si>
  <si>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</si>
  <si>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</si>
  <si>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</si>
  <si>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</si>
  <si>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</si>
  <si>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</si>
  <si>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</si>
  <si>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</si>
  <si>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</si>
  <si>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</si>
  <si>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</si>
  <si>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</si>
  <si>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</si>
  <si>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</si>
  <si>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</si>
  <si>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</si>
  <si>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</si>
  <si>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</si>
  <si>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</si>
  <si>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</si>
  <si>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</si>
  <si>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</si>
  <si>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</si>
  <si>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</si>
  <si>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</si>
  <si>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</si>
  <si>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</si>
  <si>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</si>
  <si>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</si>
  <si>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</si>
  <si>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</si>
  <si>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</si>
  <si>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</si>
  <si>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</si>
  <si>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</si>
  <si>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</si>
  <si>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</si>
  <si>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</si>
  <si>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</si>
  <si>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</si>
  <si>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</si>
  <si>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</si>
  <si>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</si>
  <si>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</si>
  <si>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</si>
  <si>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</si>
  <si>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</si>
  <si>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</si>
  <si>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</si>
  <si>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</si>
  <si>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</si>
  <si>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</si>
  <si>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</si>
  <si>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</si>
  <si>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</si>
  <si>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</si>
  <si>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</si>
  <si>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</si>
  <si>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</si>
  <si>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</si>
  <si>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</si>
  <si>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</si>
  <si>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</si>
  <si>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</si>
  <si>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</si>
  <si>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</si>
  <si>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</si>
  <si>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</si>
  <si>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</si>
  <si>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</si>
  <si>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</si>
  <si>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</si>
  <si>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</si>
  <si>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</si>
  <si>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</si>
  <si>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</si>
  <si>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</si>
  <si>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</si>
  <si>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</si>
  <si>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</si>
  <si>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</si>
  <si>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</si>
  <si>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</si>
  <si>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</si>
  <si>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</si>
  <si>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</si>
  <si>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</si>
  <si>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</si>
  <si>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</si>
  <si>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</si>
  <si>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</si>
  <si>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</si>
  <si>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</si>
  <si>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</si>
  <si>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</si>
  <si>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</si>
  <si>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</si>
  <si>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</si>
  <si>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</si>
  <si>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</si>
  <si>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</si>
  <si>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</si>
  <si>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</si>
  <si>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</si>
  <si>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</si>
  <si>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</si>
  <si>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</si>
  <si>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</si>
  <si>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</si>
  <si>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</si>
  <si>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</si>
  <si>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</si>
  <si>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</si>
  <si>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</si>
  <si>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</si>
  <si>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</si>
  <si>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</si>
  <si>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</si>
  <si>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</si>
  <si>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</si>
  <si>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</si>
  <si>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</si>
  <si>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</si>
  <si>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</si>
  <si>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</si>
  <si>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</si>
  <si>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</si>
  <si>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</si>
  <si>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</si>
  <si>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</si>
  <si>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</si>
  <si>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</si>
  <si>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</si>
  <si>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</si>
  <si>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</si>
  <si>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</si>
  <si>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</si>
  <si>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</si>
  <si>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</si>
  <si>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</si>
  <si>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</si>
  <si>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</si>
  <si>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</si>
  <si>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</si>
  <si>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</si>
  <si>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</si>
  <si>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</si>
  <si>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</si>
  <si>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</si>
  <si>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</si>
  <si>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</si>
  <si>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</si>
  <si>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</si>
  <si>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</si>
  <si>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</si>
  <si>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</si>
  <si>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</si>
  <si>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</si>
  <si>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</si>
  <si>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</si>
  <si>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</si>
  <si>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</si>
  <si>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</si>
  <si>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</si>
  <si>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</si>
  <si>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</si>
  <si>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</si>
  <si>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</si>
  <si>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</si>
  <si>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</si>
  <si>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</si>
  <si>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</si>
  <si>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</si>
  <si>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</si>
  <si>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</si>
  <si>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</si>
  <si>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</si>
  <si>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</si>
  <si>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</si>
  <si>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</si>
  <si>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</si>
  <si>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</si>
  <si>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</si>
  <si>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</si>
  <si>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</si>
  <si>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</si>
  <si>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</si>
  <si>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</si>
  <si>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</si>
  <si>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</si>
  <si>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</si>
  <si>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</si>
  <si>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</si>
  <si>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</si>
  <si>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</si>
  <si>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</si>
  <si>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</si>
  <si>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</si>
  <si>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</si>
  <si>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</si>
  <si>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</si>
  <si>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</si>
  <si>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</si>
  <si>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</si>
  <si>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</si>
  <si>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</si>
  <si>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</si>
  <si>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</si>
  <si>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</si>
  <si>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</si>
  <si>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</si>
  <si>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</si>
  <si>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</si>
  <si>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</si>
  <si>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</si>
  <si>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</si>
  <si>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</si>
  <si>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</si>
  <si>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</si>
  <si>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</si>
  <si>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</si>
  <si>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</si>
  <si>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</si>
  <si>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</si>
  <si>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</si>
  <si>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</si>
  <si>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</si>
  <si>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</si>
  <si>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</si>
  <si>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</si>
  <si>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</si>
  <si>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</si>
  <si>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</si>
  <si>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</si>
  <si>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</si>
  <si>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</si>
  <si>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</si>
  <si>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</si>
  <si>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</si>
  <si>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</si>
  <si>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</si>
  <si>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</si>
  <si>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</si>
  <si>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</si>
  <si>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</si>
  <si>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</si>
  <si>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</si>
  <si>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</si>
  <si>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</si>
  <si>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</si>
  <si>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</si>
  <si>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</si>
  <si>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</si>
  <si>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</si>
  <si>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</si>
  <si>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</si>
  <si>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</si>
  <si>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</si>
  <si>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</si>
  <si>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</si>
  <si>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</si>
  <si>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</si>
  <si>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</si>
  <si>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</si>
  <si>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</si>
  <si>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</si>
  <si>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</si>
  <si>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</si>
  <si>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</si>
  <si>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</si>
  <si>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</si>
  <si>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</si>
  <si>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</si>
  <si>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</si>
  <si>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</si>
  <si>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</si>
  <si>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</si>
  <si>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</si>
  <si>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</si>
  <si>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</si>
  <si>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</si>
  <si>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</si>
  <si>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</si>
  <si>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</si>
  <si>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</si>
  <si>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</si>
  <si>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</si>
  <si>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</si>
  <si>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</si>
  <si>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</si>
  <si>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</si>
  <si>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</si>
  <si>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</si>
  <si>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</si>
  <si>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</si>
  <si>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</si>
  <si>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</si>
  <si>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</si>
  <si>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</si>
  <si>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</si>
  <si>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</si>
  <si>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</si>
  <si>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</si>
  <si>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</si>
  <si>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</si>
  <si>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</si>
  <si>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</si>
  <si>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</si>
  <si>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</si>
  <si>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</si>
  <si>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</si>
  <si>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</si>
  <si>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</si>
  <si>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</si>
  <si>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</si>
  <si>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</si>
  <si>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</si>
  <si>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</si>
  <si>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</si>
  <si>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</si>
  <si>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</si>
  <si>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</si>
  <si>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</si>
  <si>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</si>
  <si>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</si>
  <si>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</si>
  <si>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</si>
  <si>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</si>
  <si>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</si>
  <si>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</si>
  <si>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</si>
  <si>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</si>
  <si>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</si>
  <si>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</si>
  <si>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</si>
  <si>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</si>
  <si>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</si>
  <si>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</si>
  <si>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</si>
  <si>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</si>
  <si>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</si>
  <si>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</si>
  <si>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</si>
  <si>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</si>
  <si>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</si>
  <si>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</si>
  <si>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</si>
  <si>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</si>
  <si>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</si>
  <si>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</si>
  <si>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</si>
  <si>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</si>
  <si>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</si>
  <si>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</si>
  <si>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</si>
  <si>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</si>
  <si>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</si>
  <si>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</si>
  <si>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</si>
  <si>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</si>
  <si>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</si>
  <si>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</si>
  <si>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</si>
  <si>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</si>
  <si>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</si>
  <si>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</si>
  <si>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</si>
  <si>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</si>
  <si>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</si>
  <si>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</si>
  <si>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</si>
  <si>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</si>
  <si>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</si>
  <si>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</si>
  <si>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</si>
  <si>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</si>
  <si>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</si>
  <si>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</si>
  <si>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</si>
  <si>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</si>
  <si>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</si>
  <si>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</si>
  <si>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</si>
  <si>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</si>
  <si>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</si>
  <si>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</si>
  <si>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</si>
  <si>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</si>
  <si>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</si>
  <si>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</si>
  <si>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</si>
  <si>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</si>
  <si>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</si>
  <si>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</si>
  <si>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</si>
  <si>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</si>
  <si>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</si>
  <si>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</si>
  <si>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</si>
  <si>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</si>
  <si>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</si>
  <si>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</si>
  <si>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</si>
  <si>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</si>
  <si>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</si>
  <si>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</si>
  <si>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</si>
  <si>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</si>
  <si>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</si>
  <si>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</si>
  <si>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</si>
  <si>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</si>
  <si>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</si>
  <si>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</si>
  <si>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</si>
  <si>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</si>
  <si>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</si>
  <si>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</si>
  <si>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</si>
  <si>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</si>
  <si>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</si>
  <si>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</si>
  <si>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</si>
  <si>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</si>
  <si>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</si>
  <si>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</si>
  <si>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</si>
  <si>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</si>
  <si>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</si>
  <si>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</si>
  <si>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</si>
  <si>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</si>
  <si>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</si>
  <si>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</si>
  <si>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</si>
  <si>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</si>
  <si>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</si>
  <si>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</si>
  <si>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</si>
  <si>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</si>
  <si>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</si>
  <si>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</si>
  <si>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</si>
  <si>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</si>
  <si>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</si>
  <si>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</si>
  <si>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</si>
  <si>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</si>
  <si>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</si>
  <si>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</si>
  <si>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</si>
  <si>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</si>
  <si>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</si>
  <si>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</si>
  <si>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</si>
  <si>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</si>
  <si>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</si>
  <si>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</si>
  <si>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</si>
  <si>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</si>
  <si>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</si>
  <si>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</si>
  <si>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</si>
  <si>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</si>
  <si>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</si>
  <si>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</si>
  <si>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</si>
  <si>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</si>
  <si>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</si>
  <si>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</si>
  <si>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</si>
  <si>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</si>
  <si>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</si>
  <si>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</si>
  <si>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</si>
  <si>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</si>
  <si>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</si>
  <si>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</si>
  <si>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</si>
  <si>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</si>
  <si>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</si>
  <si>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</si>
  <si>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</si>
  <si>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</si>
  <si>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</si>
  <si>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</si>
  <si>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</si>
  <si>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</si>
  <si>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</si>
  <si>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</si>
  <si>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</si>
  <si>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</si>
  <si>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</si>
  <si>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</si>
  <si>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</si>
  <si>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</si>
  <si>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</si>
  <si>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</si>
  <si>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</si>
  <si>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</si>
  <si>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</si>
  <si>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</si>
  <si>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</si>
  <si>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</si>
  <si>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</si>
  <si>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</si>
  <si>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</si>
  <si>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</si>
  <si>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</si>
  <si>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</si>
  <si>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</si>
  <si>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</si>
  <si>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</si>
  <si>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</si>
  <si>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</si>
  <si>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</si>
  <si>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</si>
  <si>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</si>
  <si>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</si>
  <si>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</si>
  <si>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</si>
  <si>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</si>
  <si>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</si>
  <si>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</si>
  <si>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</si>
  <si>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</si>
  <si>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</si>
  <si>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</si>
  <si>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</si>
  <si>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</si>
  <si>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</si>
  <si>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</si>
  <si>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</si>
  <si>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</si>
  <si>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</si>
  <si>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</si>
  <si>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</si>
  <si>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</si>
  <si>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</si>
  <si>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</si>
  <si>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</si>
  <si>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</si>
  <si>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</si>
  <si>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</si>
  <si>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</si>
  <si>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</si>
  <si>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</si>
  <si>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</si>
  <si>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</si>
  <si>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</si>
  <si>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</si>
  <si>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</si>
  <si>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</si>
  <si>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</si>
  <si>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</si>
  <si>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</si>
  <si>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</si>
  <si>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</si>
  <si>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</si>
  <si>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</si>
  <si>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</si>
  <si>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</si>
  <si>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</si>
  <si>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</si>
  <si>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</si>
  <si>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</si>
  <si>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</si>
  <si>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</si>
  <si>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</si>
  <si>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</si>
  <si>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</si>
  <si>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</si>
  <si>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</si>
  <si>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</si>
  <si>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</si>
  <si>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</si>
  <si>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</si>
  <si>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</si>
  <si>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</si>
  <si>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</si>
  <si>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</si>
  <si>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</si>
  <si>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</si>
  <si>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</si>
  <si>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</si>
  <si>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</si>
  <si>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</si>
  <si>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</si>
  <si>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</si>
  <si>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</si>
  <si>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</si>
  <si>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</si>
  <si>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</si>
  <si>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</si>
  <si>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</si>
  <si>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</si>
  <si>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</si>
  <si>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</si>
  <si>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</si>
  <si>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</si>
  <si>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</si>
  <si>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</si>
  <si>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</si>
  <si>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</si>
  <si>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</si>
  <si>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</si>
  <si>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</si>
  <si>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</si>
  <si>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</si>
  <si>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</si>
  <si>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</si>
  <si>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</si>
  <si>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</si>
  <si>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</si>
  <si>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</si>
  <si>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</si>
  <si>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</si>
  <si>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</si>
  <si>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</si>
  <si>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</si>
  <si>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</si>
  <si>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</si>
  <si>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</si>
  <si>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</si>
  <si>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</si>
  <si>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</si>
  <si>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</si>
  <si>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</si>
  <si>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</si>
  <si>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</si>
  <si>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</si>
  <si>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</si>
  <si>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</si>
  <si>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</si>
  <si>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</si>
  <si>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</si>
  <si>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</si>
  <si>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</si>
  <si>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</si>
  <si>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</si>
  <si>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</si>
  <si>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</si>
  <si>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</si>
  <si>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</si>
  <si>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</si>
  <si>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</si>
  <si>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</si>
  <si>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</si>
  <si>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</si>
  <si>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</si>
  <si>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</si>
  <si>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</si>
  <si>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</si>
  <si>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</si>
  <si>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</si>
  <si>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</si>
  <si>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</si>
  <si>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</si>
  <si>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</si>
  <si>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</si>
  <si>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</si>
  <si>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</si>
  <si>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</si>
  <si>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</si>
  <si>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</si>
  <si>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</si>
  <si>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</si>
  <si>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</si>
  <si>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</si>
  <si>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</si>
  <si>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</si>
  <si>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</si>
  <si>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</si>
  <si>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</si>
  <si>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</si>
  <si>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</si>
  <si>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</si>
  <si>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</si>
  <si>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</si>
  <si>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</si>
  <si>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</si>
  <si>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</si>
  <si>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</si>
  <si>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</si>
  <si>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</si>
  <si>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</si>
  <si>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</si>
  <si>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</si>
  <si>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</si>
  <si>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</si>
  <si>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</si>
  <si>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</si>
  <si>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</si>
  <si>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</si>
  <si>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</si>
  <si>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</si>
  <si>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</si>
  <si>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</si>
  <si>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</si>
  <si>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</si>
  <si>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</si>
  <si>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</si>
  <si>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</si>
  <si>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</si>
  <si>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</si>
  <si>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</si>
  <si>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</si>
  <si>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</si>
  <si>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</si>
  <si>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</si>
  <si>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</si>
  <si>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</si>
  <si>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</si>
  <si>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</si>
  <si>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</si>
  <si>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</si>
  <si>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</si>
  <si>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</si>
  <si>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</si>
  <si>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</si>
  <si>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</si>
  <si>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</si>
  <si>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</si>
  <si>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</si>
  <si>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</si>
  <si>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</si>
  <si>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</si>
  <si>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</si>
  <si>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</si>
  <si>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</si>
  <si>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</si>
  <si>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</si>
  <si>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</si>
  <si>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</si>
  <si>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</si>
  <si>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</si>
  <si>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</si>
  <si>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</si>
  <si>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</si>
  <si>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</si>
  <si>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</si>
  <si>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</si>
  <si>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</si>
  <si>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</si>
  <si>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</si>
  <si>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</si>
  <si>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</si>
  <si>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</si>
  <si>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</si>
  <si>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</si>
  <si>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</si>
  <si>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</si>
  <si>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</si>
  <si>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</si>
  <si>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</si>
  <si>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</si>
  <si>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</si>
  <si>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</si>
  <si>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</si>
  <si>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</si>
  <si>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</si>
  <si>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</si>
  <si>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</si>
  <si>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</si>
  <si>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</si>
  <si>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</si>
  <si>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</si>
  <si>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</si>
  <si>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</si>
  <si>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</si>
  <si>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</si>
  <si>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</si>
  <si>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</si>
  <si>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</si>
  <si>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</si>
  <si>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</si>
  <si>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</si>
  <si>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</si>
  <si>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</si>
  <si>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</si>
  <si>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</si>
  <si>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</si>
  <si>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</si>
  <si>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</si>
  <si>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</si>
  <si>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</si>
  <si>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</si>
  <si>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</si>
  <si>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</si>
  <si>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</si>
  <si>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</si>
  <si>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</si>
  <si>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</si>
  <si>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</si>
  <si>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</si>
  <si>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</si>
  <si>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</si>
  <si>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</si>
  <si>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</si>
  <si>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</si>
  <si>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</si>
  <si>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</si>
  <si>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</si>
  <si>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</si>
  <si>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</si>
  <si>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</si>
  <si>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</si>
  <si>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</si>
  <si>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</si>
  <si>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</si>
  <si>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</si>
  <si>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</si>
  <si>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</si>
  <si>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</si>
  <si>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</si>
  <si>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</si>
  <si>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</si>
  <si>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</si>
  <si>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</si>
  <si>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</si>
  <si>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</si>
  <si>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</si>
  <si>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</si>
  <si>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</si>
  <si>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</si>
  <si>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</si>
  <si>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</si>
  <si>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</si>
  <si>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</si>
  <si>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</si>
  <si>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</si>
  <si>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</si>
  <si>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</si>
  <si>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</si>
  <si>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</si>
  <si>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</si>
  <si>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</si>
  <si>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</si>
  <si>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</si>
  <si>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</si>
  <si>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</si>
  <si>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</si>
  <si>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</si>
  <si>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</si>
  <si>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</si>
  <si>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</si>
  <si>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</si>
  <si>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</si>
  <si>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</si>
  <si>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</si>
  <si>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</si>
  <si>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</si>
  <si>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</si>
  <si>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</si>
  <si>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</si>
  <si>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</si>
  <si>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</si>
  <si>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</si>
  <si>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</si>
  <si>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</si>
  <si>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</si>
  <si>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</si>
  <si>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</si>
  <si>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</si>
  <si>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</si>
  <si>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</si>
  <si>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</si>
  <si>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</si>
  <si>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</si>
  <si>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</si>
  <si>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</si>
  <si>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</si>
  <si>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</si>
  <si>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</si>
  <si>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</si>
  <si>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</si>
  <si>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</si>
  <si>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</si>
  <si>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</si>
  <si>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</si>
  <si>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</si>
  <si>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</si>
  <si>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</si>
  <si>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</si>
  <si>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</si>
  <si>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</si>
  <si>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</si>
  <si>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</si>
  <si>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</si>
  <si>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</si>
  <si>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</si>
  <si>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</si>
  <si>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</si>
  <si>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</si>
  <si>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</si>
  <si>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</si>
  <si>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</si>
  <si>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</si>
  <si>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</si>
  <si>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</si>
  <si>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</si>
  <si>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</si>
  <si>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</si>
  <si>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</si>
  <si>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</si>
  <si>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</si>
  <si>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</si>
  <si>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</si>
  <si>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</si>
  <si>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</si>
  <si>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</si>
  <si>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</si>
  <si>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</si>
  <si>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</si>
  <si>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</si>
  <si>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</si>
  <si>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</si>
  <si>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</si>
  <si>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</si>
  <si>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</si>
  <si>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</si>
  <si>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</si>
  <si>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</si>
  <si>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</si>
  <si>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</si>
  <si>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</si>
  <si>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</si>
  <si>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</si>
  <si>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</si>
  <si>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</si>
  <si>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</si>
  <si>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</si>
  <si>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</si>
  <si>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</si>
  <si>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</si>
  <si>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</si>
  <si>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</si>
  <si>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</si>
  <si>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</si>
  <si>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</si>
  <si>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</si>
  <si>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</si>
  <si>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</si>
  <si>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</si>
  <si>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</si>
  <si>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</si>
  <si>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</si>
  <si>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</si>
  <si>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</si>
  <si>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</si>
  <si>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</si>
  <si>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</si>
  <si>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</si>
  <si>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</si>
  <si>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</si>
  <si>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</si>
  <si>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</si>
  <si>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</si>
  <si>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</si>
  <si>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</si>
  <si>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</si>
  <si>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</si>
  <si>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</si>
  <si>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</si>
  <si>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</si>
  <si>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</si>
  <si>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</si>
  <si>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</si>
  <si>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</si>
  <si>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</si>
  <si>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</si>
  <si>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</si>
  <si>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</si>
  <si>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</si>
  <si>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</si>
  <si>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</si>
  <si>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</si>
  <si>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</si>
  <si>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</si>
  <si>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</si>
  <si>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</si>
  <si>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</si>
  <si>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</si>
  <si>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</si>
  <si>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</si>
  <si>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</si>
  <si>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</si>
  <si>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</si>
  <si>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</si>
  <si>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</si>
  <si>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</si>
  <si>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</si>
  <si>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</si>
  <si>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</si>
  <si>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</si>
  <si>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</si>
  <si>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</si>
  <si>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</si>
  <si>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</si>
  <si>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</si>
  <si>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</si>
  <si>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</si>
  <si>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</si>
  <si>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</si>
  <si>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</si>
  <si>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</si>
  <si>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</si>
  <si>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</si>
  <si>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</si>
  <si>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</si>
  <si>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</si>
  <si>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</si>
  <si>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</si>
  <si>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</si>
  <si>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</si>
  <si>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</si>
  <si>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</si>
  <si>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</si>
  <si>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</si>
  <si>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</si>
  <si>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</si>
  <si>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</si>
  <si>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</si>
  <si>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</si>
  <si>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</si>
  <si>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</si>
  <si>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</si>
  <si>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</si>
  <si>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</si>
  <si>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</si>
  <si>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</si>
  <si>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</si>
  <si>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</si>
  <si>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</si>
  <si>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</si>
  <si>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</si>
  <si>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</si>
  <si>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</si>
  <si>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</si>
  <si>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</si>
  <si>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</si>
  <si>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</si>
  <si>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</si>
  <si>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</si>
  <si>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</si>
  <si>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</si>
  <si>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</si>
  <si>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</si>
  <si>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</si>
  <si>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</si>
  <si>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</si>
  <si>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</si>
  <si>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</si>
  <si>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</si>
  <si>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</si>
  <si>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</si>
  <si>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</si>
  <si>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</si>
  <si>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</si>
  <si>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</si>
  <si>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</si>
  <si>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</si>
  <si>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</si>
  <si>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</si>
  <si>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</si>
  <si>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</si>
  <si>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</si>
  <si>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</si>
  <si>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</si>
  <si>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</si>
  <si>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</si>
  <si>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</si>
  <si>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</si>
  <si>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</si>
  <si>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</si>
  <si>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</si>
  <si>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</si>
  <si>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</si>
  <si>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</si>
  <si>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</si>
  <si>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</si>
  <si>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</si>
  <si>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</si>
  <si>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</si>
  <si>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</si>
  <si>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</si>
  <si>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</si>
  <si>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</si>
  <si>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</si>
  <si>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</si>
  <si>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</si>
  <si>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</si>
  <si>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</si>
  <si>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</si>
  <si>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</si>
  <si>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</si>
  <si>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</si>
  <si>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</si>
  <si>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</si>
  <si>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</si>
  <si>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</si>
  <si>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</si>
  <si>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</si>
  <si>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</si>
  <si>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</si>
  <si>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</si>
  <si>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</si>
  <si>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</si>
  <si>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</si>
  <si>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</si>
  <si>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</si>
  <si>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</si>
  <si>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</si>
  <si>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</si>
  <si>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</si>
  <si>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</si>
  <si>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</si>
  <si>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</si>
  <si>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</si>
  <si>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</si>
  <si>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</si>
  <si>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</si>
  <si>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</si>
  <si>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</si>
  <si>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</si>
  <si>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</si>
  <si>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</si>
  <si>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</si>
  <si>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</si>
  <si>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</si>
  <si>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</si>
  <si>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</si>
  <si>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</si>
  <si>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</si>
  <si>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</si>
  <si>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</si>
  <si>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</si>
  <si>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</si>
  <si>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</si>
  <si>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</si>
  <si>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</si>
  <si>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</si>
  <si>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</si>
  <si>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</si>
  <si>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</si>
  <si>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</si>
  <si>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</si>
  <si>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</si>
  <si>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</si>
  <si>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</si>
  <si>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</si>
  <si>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</si>
  <si>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</si>
  <si>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</si>
  <si>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</si>
  <si>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</si>
  <si>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</si>
  <si>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</si>
  <si>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</si>
  <si>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</si>
  <si>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</si>
  <si>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</si>
  <si>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</si>
  <si>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</si>
  <si>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</si>
  <si>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</si>
  <si>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</si>
  <si>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</si>
  <si>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</si>
  <si>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</si>
  <si>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</si>
  <si>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</si>
  <si>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</si>
  <si>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</si>
  <si>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</si>
  <si>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</si>
  <si>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</si>
  <si>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</si>
  <si>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</si>
  <si>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</si>
  <si>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</si>
  <si>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</si>
  <si>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</si>
  <si>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</si>
  <si>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</si>
  <si>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</si>
  <si>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</si>
  <si>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</si>
  <si>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</si>
  <si>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</si>
  <si>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</si>
  <si>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</si>
  <si>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</si>
  <si>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</si>
  <si>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</si>
  <si>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</si>
  <si>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</si>
  <si>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</si>
  <si>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</si>
  <si>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</si>
  <si>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</si>
  <si>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</si>
  <si>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</si>
  <si>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</si>
  <si>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</si>
  <si>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</si>
  <si>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</si>
  <si>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</si>
  <si>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</si>
  <si>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</si>
  <si>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</si>
  <si>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</si>
  <si>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</si>
  <si>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</si>
  <si>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</si>
  <si>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</si>
  <si>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</si>
  <si>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</si>
  <si>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</si>
  <si>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</si>
  <si>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</si>
  <si>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</si>
  <si>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</si>
  <si>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</si>
  <si>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</si>
  <si>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</si>
  <si>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</si>
  <si>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</si>
  <si>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</si>
  <si>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</si>
  <si>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</si>
  <si>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</si>
  <si>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</si>
  <si>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</si>
  <si>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</si>
  <si>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</si>
  <si>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</si>
  <si>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</si>
  <si>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</si>
  <si>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</si>
  <si>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</si>
  <si>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</si>
  <si>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</si>
  <si>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</si>
  <si>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</si>
  <si>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</si>
  <si>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</si>
  <si>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</si>
  <si>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</si>
  <si>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</si>
  <si>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</si>
  <si>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</si>
  <si>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</si>
  <si>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</si>
  <si>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</si>
  <si>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</si>
  <si>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</si>
  <si>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</si>
  <si>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</si>
  <si>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</si>
  <si>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</si>
  <si>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</si>
  <si>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</si>
  <si>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</si>
  <si>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</si>
  <si>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</si>
  <si>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</si>
  <si>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</si>
  <si>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</si>
  <si>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</si>
  <si>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</si>
  <si>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</si>
  <si>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</si>
  <si>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</si>
  <si>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</si>
  <si>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</si>
  <si>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</si>
  <si>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</si>
  <si>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</si>
  <si>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</si>
  <si>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</si>
  <si>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</si>
  <si>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</si>
  <si>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</si>
  <si>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</si>
  <si>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</si>
  <si>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</si>
  <si>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</si>
  <si>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</si>
  <si>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</si>
  <si>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</si>
  <si>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</si>
  <si>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</si>
  <si>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</si>
  <si>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</si>
  <si>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</si>
  <si>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</si>
  <si>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</si>
  <si>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</si>
  <si>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</si>
  <si>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</si>
  <si>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</si>
  <si>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</si>
  <si>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</si>
  <si>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</si>
  <si>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</si>
  <si>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</si>
  <si>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</si>
  <si>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</si>
  <si>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</si>
  <si>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</si>
  <si>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</si>
  <si>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</si>
  <si>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</si>
  <si>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</si>
  <si>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</si>
  <si>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</si>
  <si>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</si>
  <si>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</si>
  <si>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</si>
  <si>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</si>
  <si>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</si>
  <si>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</si>
  <si>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</si>
  <si>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</si>
  <si>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</si>
  <si>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</si>
  <si>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</si>
  <si>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</si>
  <si>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</si>
  <si>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</si>
  <si>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</si>
  <si>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</si>
  <si>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</si>
  <si>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</si>
  <si>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</si>
  <si>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</si>
  <si>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</si>
  <si>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</si>
  <si>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</si>
  <si>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</si>
  <si>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</si>
  <si>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</si>
  <si>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</si>
  <si>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</si>
  <si>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</si>
  <si>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</si>
  <si>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</si>
  <si>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</si>
  <si>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</si>
  <si>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</si>
  <si>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</si>
  <si>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</si>
  <si>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</si>
  <si>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</si>
  <si>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</si>
  <si>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</si>
  <si>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</si>
  <si>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</si>
  <si>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</si>
  <si>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</si>
  <si>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</si>
  <si>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</si>
  <si>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</si>
  <si>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</si>
  <si>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</si>
  <si>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</si>
  <si>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</si>
  <si>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</si>
  <si>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</si>
  <si>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</si>
  <si>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</si>
  <si>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</si>
  <si>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</si>
  <si>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</si>
  <si>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</si>
  <si>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</si>
  <si>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</si>
  <si>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</si>
  <si>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</si>
  <si>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</si>
  <si>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</si>
  <si>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</si>
  <si>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</si>
  <si>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</si>
  <si>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</si>
  <si>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</si>
  <si>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</si>
  <si>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</si>
  <si>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</si>
  <si>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</si>
  <si>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</si>
  <si>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</si>
  <si>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</si>
  <si>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</si>
  <si>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</si>
  <si>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</si>
  <si>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</si>
  <si>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</si>
  <si>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</si>
  <si>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</si>
  <si>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</si>
  <si>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</si>
  <si>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</si>
  <si>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</si>
  <si>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</si>
  <si>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</si>
  <si>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</si>
  <si>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</si>
  <si>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</si>
  <si>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</si>
  <si>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</si>
  <si>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</si>
  <si>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</si>
  <si>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</si>
  <si>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</si>
  <si>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</si>
  <si>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</si>
  <si>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</si>
  <si>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</si>
  <si>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</si>
  <si>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</si>
  <si>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</si>
  <si>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</si>
  <si>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</si>
  <si>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</si>
  <si>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</si>
  <si>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</si>
  <si>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</si>
  <si>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</si>
  <si>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</si>
  <si>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</si>
  <si>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</si>
  <si>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</si>
  <si>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</si>
  <si>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</si>
  <si>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</si>
  <si>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</si>
  <si>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</si>
  <si>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</si>
  <si>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</si>
  <si>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</si>
  <si>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</si>
  <si>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</si>
  <si>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</si>
  <si>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</si>
  <si>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</si>
  <si>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</si>
  <si>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</si>
  <si>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</si>
  <si>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</si>
  <si>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</si>
  <si>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</si>
  <si>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</si>
  <si>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</si>
  <si>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</si>
  <si>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</si>
  <si>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</si>
  <si>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</si>
  <si>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</si>
  <si>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</si>
  <si>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</si>
  <si>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</si>
  <si>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</si>
  <si>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</si>
  <si>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</si>
  <si>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</si>
  <si>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</si>
  <si>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</si>
  <si>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</si>
  <si>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</si>
  <si>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</si>
  <si>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</si>
  <si>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</si>
  <si>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</si>
  <si>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</si>
  <si>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</si>
  <si>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</si>
  <si>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</si>
  <si>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</si>
  <si>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</si>
  <si>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</si>
  <si>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</si>
  <si>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</si>
  <si>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</si>
  <si>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</si>
  <si>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</si>
  <si>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</si>
  <si>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</si>
  <si>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</si>
  <si>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</si>
  <si>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</si>
  <si>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</si>
  <si>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</si>
  <si>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</si>
  <si>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</si>
  <si>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</si>
  <si>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</si>
  <si>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</si>
  <si>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</si>
  <si>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</si>
  <si>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</si>
  <si>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</si>
  <si>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</si>
  <si>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</si>
  <si>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</si>
  <si>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</si>
  <si>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</si>
  <si>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</si>
  <si>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</si>
  <si>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</si>
  <si>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</si>
  <si>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</si>
  <si>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</si>
  <si>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</si>
  <si>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</si>
  <si>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</si>
  <si>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</si>
  <si>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</si>
  <si>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</si>
  <si>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</si>
  <si>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</si>
  <si>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</si>
  <si>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</si>
  <si>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</si>
  <si>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</si>
  <si>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</si>
  <si>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</si>
  <si>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</si>
  <si>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</si>
  <si>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</si>
  <si>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</si>
  <si>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</si>
  <si>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</si>
  <si>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</si>
  <si>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</si>
  <si>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</si>
  <si>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</si>
  <si>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</si>
  <si>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</si>
  <si>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</si>
  <si>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</si>
  <si>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</si>
  <si>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</si>
  <si>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</si>
  <si>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</si>
  <si>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</si>
  <si>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</si>
  <si>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</si>
  <si>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</si>
  <si>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</si>
  <si>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</si>
  <si>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</si>
  <si>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</si>
  <si>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</si>
  <si>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</si>
  <si>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</si>
  <si>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</si>
  <si>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</si>
  <si>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</si>
  <si>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</si>
  <si>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</si>
  <si>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</si>
  <si>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</si>
  <si>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</si>
  <si>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</si>
  <si>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</si>
  <si>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</si>
  <si>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</si>
  <si>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</si>
  <si>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</si>
  <si>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</si>
  <si>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</si>
  <si>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</si>
  <si>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</si>
  <si>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</si>
  <si>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</si>
  <si>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</si>
  <si>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</si>
  <si>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</si>
  <si>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</si>
  <si>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</si>
  <si>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</si>
  <si>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</si>
  <si>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</si>
  <si>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</si>
  <si>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</si>
  <si>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</si>
  <si>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</si>
  <si>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</si>
  <si>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</si>
  <si>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</si>
  <si>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</si>
  <si>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</si>
  <si>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</si>
  <si>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</si>
  <si>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</si>
  <si>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</si>
  <si>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</si>
  <si>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</si>
  <si>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</si>
  <si>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</si>
  <si>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</si>
  <si>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</si>
  <si>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</si>
  <si>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</si>
  <si>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</si>
  <si>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</si>
  <si>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</si>
  <si>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</si>
  <si>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</si>
  <si>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</si>
  <si>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</si>
  <si>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</si>
  <si>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</si>
  <si>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</si>
  <si>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</si>
  <si>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</si>
  <si>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</si>
  <si>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</si>
  <si>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</si>
  <si>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</si>
  <si>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</si>
  <si>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</si>
  <si>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</si>
  <si>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</si>
  <si>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</si>
  <si>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</si>
  <si>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</si>
  <si>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</si>
  <si>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</si>
  <si>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</si>
  <si>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</si>
  <si>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</si>
  <si>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</si>
  <si>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</si>
  <si>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</si>
  <si>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</si>
  <si>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</si>
  <si>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</si>
  <si>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</si>
  <si>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</si>
  <si>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</si>
  <si>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</si>
  <si>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</si>
  <si>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</si>
  <si>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</si>
  <si>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</si>
  <si>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</si>
  <si>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</si>
  <si>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</si>
  <si>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</si>
  <si>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</si>
  <si>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</si>
  <si>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</si>
  <si>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</si>
  <si>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</si>
  <si>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</si>
  <si>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</si>
  <si>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</si>
  <si>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</si>
  <si>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</si>
  <si>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</si>
  <si>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</si>
  <si>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</si>
  <si>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</si>
  <si>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</si>
  <si>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</si>
  <si>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</si>
  <si>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</si>
  <si>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</si>
  <si>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</si>
  <si>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</si>
  <si>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</si>
  <si>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</si>
  <si>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</si>
  <si>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</si>
  <si>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</si>
  <si>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</si>
  <si>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</si>
  <si>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</si>
  <si>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</si>
  <si>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</si>
  <si>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</si>
  <si>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</si>
  <si>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</si>
  <si>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</si>
  <si>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</si>
  <si>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</si>
  <si>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</si>
  <si>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</si>
  <si>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</si>
  <si>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</si>
  <si>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</si>
  <si>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</si>
  <si>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</si>
  <si>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</si>
  <si>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</si>
  <si>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</si>
  <si>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</si>
  <si>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</si>
  <si>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</si>
  <si>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</si>
  <si>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</si>
  <si>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</si>
  <si>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</si>
  <si>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</si>
  <si>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</si>
  <si>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</si>
  <si>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</si>
  <si>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</si>
  <si>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</si>
  <si>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</si>
  <si>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</si>
  <si>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</si>
  <si>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</si>
  <si>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</si>
  <si>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</si>
  <si>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</si>
  <si>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</si>
  <si>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</si>
  <si>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</si>
  <si>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</si>
  <si>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</si>
  <si>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</si>
  <si>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</si>
  <si>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</si>
  <si>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</si>
  <si>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</si>
  <si>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</si>
  <si>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</si>
  <si>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</si>
  <si>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</si>
  <si>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</si>
  <si>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</si>
  <si>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</si>
  <si>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</si>
  <si>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</si>
  <si>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</si>
  <si>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</si>
  <si>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</si>
  <si>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</si>
  <si>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</si>
  <si>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</si>
  <si>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</si>
  <si>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</si>
  <si>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</si>
  <si>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</si>
  <si>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</si>
  <si>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</si>
  <si>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</si>
  <si>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</si>
  <si>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</si>
  <si>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</si>
  <si>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</si>
  <si>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</si>
  <si>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</si>
  <si>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</si>
  <si>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</si>
  <si>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</si>
  <si>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</si>
  <si>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</si>
  <si>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</si>
  <si>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</si>
  <si>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</si>
  <si>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</si>
  <si>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</si>
  <si>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</si>
  <si>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</si>
  <si>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</si>
  <si>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</si>
  <si>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</si>
  <si>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</si>
  <si>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</si>
  <si>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</si>
  <si>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</si>
  <si>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</si>
  <si>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</si>
  <si>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</si>
  <si>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</si>
  <si>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</si>
  <si>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</si>
  <si>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</si>
  <si>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</si>
  <si>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</si>
  <si>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</si>
  <si>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</si>
  <si>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</si>
  <si>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</si>
  <si>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</si>
  <si>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</si>
  <si>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</si>
  <si>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</si>
  <si>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</si>
  <si>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</si>
  <si>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</si>
  <si>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</si>
  <si>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</si>
  <si>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</si>
  <si>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</si>
  <si>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</si>
  <si>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</si>
  <si>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</si>
  <si>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</si>
  <si>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</si>
  <si>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</si>
  <si>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</si>
  <si>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</si>
  <si>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</si>
  <si>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</si>
  <si>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</si>
  <si>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</si>
  <si>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</si>
  <si>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</si>
  <si>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</si>
  <si>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</si>
  <si>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</si>
  <si>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</si>
  <si>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</si>
  <si>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</si>
  <si>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</si>
  <si>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</si>
  <si>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</si>
  <si>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</si>
  <si>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</si>
  <si>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</si>
  <si>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</si>
  <si>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</si>
  <si>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</si>
  <si>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</si>
  <si>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</si>
  <si>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</si>
  <si>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</si>
  <si>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</si>
  <si>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</si>
  <si>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</si>
  <si>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</si>
  <si>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</si>
  <si>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</si>
  <si>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</si>
  <si>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</si>
  <si>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</si>
  <si>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</si>
  <si>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</si>
  <si>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</si>
  <si>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</si>
  <si>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</si>
  <si>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</si>
  <si>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</si>
  <si>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</si>
  <si>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</si>
  <si>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</si>
  <si>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</si>
  <si>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</si>
  <si>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</si>
  <si>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</si>
  <si>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</si>
  <si>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</si>
  <si>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</si>
  <si>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</si>
  <si>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</si>
  <si>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</si>
  <si>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</si>
  <si>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</si>
  <si>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</si>
  <si>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</si>
  <si>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</si>
  <si>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</si>
  <si>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</si>
  <si>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</si>
  <si>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</si>
  <si>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</si>
  <si>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</si>
  <si>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</si>
  <si>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</si>
  <si>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</si>
  <si>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</si>
  <si>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</si>
  <si>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</si>
  <si>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</si>
  <si>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</si>
  <si>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</si>
  <si>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</si>
  <si>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</si>
  <si>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</si>
  <si>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</si>
  <si>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</si>
  <si>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</si>
  <si>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</si>
  <si>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</si>
  <si>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</si>
  <si>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</si>
  <si>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</si>
  <si>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</si>
  <si>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</si>
  <si>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</si>
  <si>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</si>
  <si>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</si>
  <si>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</si>
  <si>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</si>
  <si>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</si>
  <si>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</si>
  <si>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</si>
  <si>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</si>
  <si>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</si>
  <si>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</si>
  <si>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</si>
  <si>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</si>
  <si>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</si>
  <si>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</si>
  <si>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</si>
  <si>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</si>
  <si>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</si>
  <si>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</si>
  <si>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</si>
  <si>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</si>
  <si>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</si>
  <si>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</si>
  <si>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</si>
  <si>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</si>
  <si>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</si>
  <si>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</si>
  <si>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</si>
  <si>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</si>
  <si>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</si>
  <si>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</si>
  <si>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</si>
  <si>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</si>
  <si>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</si>
  <si>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</si>
  <si>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</si>
  <si>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</si>
  <si>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</si>
  <si>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</si>
  <si>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</si>
  <si>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</si>
  <si>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</si>
  <si>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</si>
  <si>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</si>
  <si>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</si>
  <si>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</si>
  <si>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</si>
  <si>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</si>
  <si>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</si>
  <si>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</si>
  <si>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</si>
  <si>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</si>
  <si>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</si>
  <si>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</si>
  <si>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</si>
  <si>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</si>
  <si>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</si>
  <si>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</si>
  <si>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</si>
  <si>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</si>
  <si>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</si>
  <si>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</si>
  <si>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</si>
  <si>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</si>
  <si>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</si>
  <si>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</si>
  <si>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</si>
  <si>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</si>
  <si>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</si>
  <si>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</si>
  <si>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</si>
  <si>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</si>
  <si>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</si>
  <si>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</si>
  <si>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</si>
  <si>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</si>
  <si>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</si>
  <si>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</si>
  <si>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</si>
  <si>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</si>
  <si>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</si>
  <si>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</si>
  <si>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</si>
  <si>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</si>
  <si>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</si>
  <si>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</si>
  <si>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</si>
  <si>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</si>
  <si>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</si>
  <si>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</si>
  <si>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</si>
  <si>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</si>
  <si>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</si>
  <si>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</si>
  <si>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</si>
  <si>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</si>
  <si>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</si>
  <si>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</si>
  <si>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</si>
  <si>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</si>
  <si>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</si>
  <si>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</si>
  <si>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</si>
  <si>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</si>
  <si>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</si>
  <si>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</si>
  <si>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</si>
  <si>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</si>
  <si>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</si>
  <si>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</si>
  <si>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</si>
  <si>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</si>
  <si>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</si>
  <si>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</si>
  <si>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</si>
  <si>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</si>
  <si>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</si>
  <si>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</si>
  <si>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</si>
  <si>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</si>
  <si>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</si>
  <si>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</si>
  <si>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</si>
  <si>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</si>
  <si>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</si>
  <si>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</si>
  <si>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</si>
  <si>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</si>
  <si>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</si>
  <si>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</si>
  <si>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</si>
  <si>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</si>
  <si>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</si>
  <si>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</si>
  <si>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</si>
  <si>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</si>
  <si>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</si>
  <si>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</si>
  <si>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</si>
  <si>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</si>
  <si>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</si>
  <si>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</si>
  <si>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</si>
  <si>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</si>
  <si>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</si>
  <si>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</si>
  <si>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</si>
  <si>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</si>
  <si>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</si>
  <si>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</si>
  <si>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</si>
  <si>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</si>
  <si>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</si>
  <si>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</si>
  <si>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</si>
  <si>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</si>
  <si>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</si>
  <si>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</si>
  <si>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</si>
  <si>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</si>
  <si>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</si>
  <si>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</si>
  <si>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</si>
  <si>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</si>
  <si>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</si>
  <si>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</si>
  <si>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</si>
  <si>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</si>
  <si>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</si>
  <si>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</si>
  <si>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</si>
  <si>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</si>
  <si>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</si>
  <si>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</si>
  <si>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</si>
  <si>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</si>
  <si>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</si>
  <si>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</si>
  <si>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</si>
  <si>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</si>
  <si>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</si>
  <si>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</si>
  <si>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</si>
  <si>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</si>
  <si>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</si>
  <si>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</si>
  <si>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</si>
  <si>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</si>
  <si>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</si>
  <si>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</si>
  <si>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</si>
  <si>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</si>
  <si>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</si>
  <si>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</si>
  <si>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</si>
  <si>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</si>
  <si>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</si>
  <si>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</si>
  <si>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</si>
  <si>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</si>
  <si>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</si>
  <si>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</si>
  <si>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</si>
  <si>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</si>
  <si>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</si>
  <si>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</si>
  <si>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</si>
  <si>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</si>
  <si>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</si>
  <si>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</si>
  <si>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</si>
  <si>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</si>
  <si>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</si>
  <si>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</si>
  <si>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</si>
  <si>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</si>
  <si>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</si>
  <si>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</si>
  <si>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</si>
  <si>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</si>
  <si>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</si>
  <si>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</si>
  <si>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</si>
  <si>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</si>
  <si>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</si>
  <si>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</si>
  <si>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</si>
  <si>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</si>
  <si>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</si>
  <si>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</si>
  <si>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</si>
  <si>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</si>
  <si>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</si>
  <si>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</si>
  <si>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</si>
  <si>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</si>
  <si>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</si>
  <si>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</si>
  <si>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</si>
  <si>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</si>
  <si>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</si>
  <si>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</si>
  <si>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</si>
  <si>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</si>
  <si>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</si>
  <si>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</si>
  <si>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</si>
  <si>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</si>
  <si>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</si>
  <si>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</si>
  <si>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</si>
  <si>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</si>
  <si>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</si>
  <si>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</si>
  <si>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</si>
  <si>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</si>
  <si>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</si>
  <si>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</si>
  <si>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</si>
  <si>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</si>
  <si>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</si>
  <si>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</si>
  <si>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</si>
  <si>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</si>
  <si>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</si>
  <si>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</si>
  <si>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</si>
  <si>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</si>
  <si>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</si>
  <si>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</si>
  <si>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</si>
  <si>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</si>
  <si>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</si>
  <si>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</si>
  <si>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</si>
  <si>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</si>
  <si>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</si>
  <si>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</si>
  <si>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</si>
  <si>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</si>
  <si>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</si>
  <si>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</si>
  <si>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</si>
  <si>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</si>
  <si>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</si>
  <si>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</si>
  <si>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</si>
  <si>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</si>
  <si>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</si>
  <si>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</si>
  <si>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</si>
  <si>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</si>
  <si>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</si>
  <si>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</si>
  <si>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</si>
  <si>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</si>
  <si>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</si>
  <si>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</si>
  <si>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</si>
  <si>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</si>
  <si>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</si>
  <si>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</si>
  <si>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</si>
  <si>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</si>
  <si>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</si>
  <si>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</si>
  <si>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</si>
  <si>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</si>
  <si>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</si>
  <si>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</si>
  <si>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</si>
  <si>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</si>
  <si>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</si>
  <si>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</si>
  <si>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</si>
  <si>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</si>
  <si>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</si>
  <si>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</si>
  <si>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</si>
  <si>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</si>
  <si>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</si>
  <si>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</si>
  <si>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</si>
  <si>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</si>
  <si>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</si>
  <si>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</si>
  <si>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</si>
  <si>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</si>
  <si>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</si>
  <si>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</si>
  <si>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</si>
  <si>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</si>
  <si>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</si>
  <si>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</si>
  <si>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</si>
  <si>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</si>
  <si>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</si>
  <si>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</si>
  <si>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</si>
  <si>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</si>
  <si>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</si>
  <si>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</si>
  <si>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</si>
  <si>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</si>
  <si>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</si>
  <si>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</si>
  <si>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</si>
  <si>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</si>
  <si>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</si>
  <si>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</si>
  <si>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</si>
  <si>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</si>
  <si>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</si>
  <si>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</si>
  <si>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</si>
  <si>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</si>
  <si>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</si>
  <si>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</si>
  <si>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</si>
  <si>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</si>
  <si>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</si>
  <si>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</si>
  <si>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</si>
  <si>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</si>
  <si>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</si>
  <si>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</si>
  <si>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</si>
  <si>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</si>
  <si>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</si>
  <si>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</si>
  <si>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</si>
  <si>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</si>
  <si>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</si>
  <si>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</si>
  <si>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</si>
  <si>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</si>
  <si>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</si>
  <si>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</si>
  <si>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</si>
  <si>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</si>
  <si>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</si>
  <si>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</si>
  <si>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</si>
  <si>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</si>
  <si>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</si>
  <si>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</si>
  <si>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</si>
  <si>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</si>
  <si>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</si>
  <si>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</si>
  <si>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</si>
  <si>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</si>
  <si>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</si>
  <si>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</si>
  <si>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</si>
  <si>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</si>
  <si>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</si>
  <si>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</si>
  <si>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</si>
  <si>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</si>
  <si>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</si>
  <si>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</si>
  <si>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</si>
  <si>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</si>
  <si>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</si>
  <si>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</si>
  <si>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</si>
  <si>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</si>
  <si>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</si>
  <si>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</si>
  <si>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</si>
  <si>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</si>
  <si>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</si>
  <si>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</si>
  <si>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</si>
  <si>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</si>
  <si>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</si>
  <si>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</si>
  <si>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</si>
  <si>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</si>
  <si>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</si>
  <si>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</si>
  <si>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</si>
  <si>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</si>
  <si>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</si>
  <si>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</si>
  <si>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</si>
  <si>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</si>
  <si>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</si>
  <si>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</si>
  <si>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</si>
  <si>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</si>
  <si>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</si>
  <si>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</si>
  <si>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</si>
  <si>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</si>
  <si>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</si>
  <si>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</si>
  <si>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</si>
  <si>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</si>
  <si>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</si>
  <si>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</si>
  <si>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</si>
  <si>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</si>
  <si>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</si>
  <si>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</si>
  <si>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</si>
  <si>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</si>
  <si>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</si>
  <si>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</si>
  <si>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</si>
  <si>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</si>
  <si>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</si>
  <si>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</si>
  <si>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</si>
  <si>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</si>
  <si>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</si>
  <si>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</si>
  <si>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</si>
  <si>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</si>
  <si>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</si>
  <si>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</si>
  <si>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</si>
  <si>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</si>
  <si>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</si>
  <si>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</si>
  <si>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</si>
  <si>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</si>
  <si>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</si>
  <si>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</si>
  <si>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</si>
  <si>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</si>
  <si>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</si>
  <si>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</si>
  <si>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</si>
  <si>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</si>
  <si>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</si>
  <si>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</si>
  <si>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</si>
  <si>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</si>
  <si>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</si>
  <si>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</si>
  <si>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</si>
  <si>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</si>
  <si>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</si>
  <si>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</si>
  <si>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</si>
  <si>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</si>
  <si>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</si>
  <si>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</si>
  <si>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</si>
  <si>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</si>
  <si>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</si>
  <si>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</si>
  <si>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</si>
  <si>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</si>
  <si>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</si>
  <si>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</si>
  <si>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</si>
  <si>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</si>
  <si>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</si>
  <si>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</si>
  <si>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</si>
  <si>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</si>
  <si>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</si>
  <si>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</si>
  <si>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</si>
  <si>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</si>
  <si>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</si>
  <si>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</si>
  <si>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</si>
  <si>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</si>
  <si>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</si>
  <si>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</si>
  <si>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</si>
  <si>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</si>
  <si>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</si>
  <si>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</si>
  <si>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</si>
  <si>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</si>
  <si>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</si>
  <si>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</si>
  <si>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</si>
  <si>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</si>
  <si>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</si>
  <si>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</si>
  <si>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</si>
  <si>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</si>
  <si>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</si>
  <si>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</si>
  <si>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</si>
  <si>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</si>
  <si>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</si>
  <si>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</si>
  <si>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</si>
  <si>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</si>
  <si>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</si>
  <si>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</si>
  <si>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</si>
  <si>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</si>
  <si>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</si>
  <si>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</si>
  <si>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</si>
  <si>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</si>
  <si>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</si>
  <si>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</si>
  <si>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</si>
  <si>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</si>
  <si>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</si>
  <si>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</si>
  <si>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</si>
  <si>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</si>
  <si>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</si>
  <si>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</si>
  <si>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</si>
  <si>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</si>
  <si>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</si>
  <si>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</si>
  <si>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</si>
  <si>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</si>
  <si>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</si>
  <si>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</si>
  <si>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</si>
  <si>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</si>
  <si>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</si>
  <si>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</si>
  <si>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</si>
  <si>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</si>
  <si>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</si>
  <si>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</si>
  <si>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</si>
  <si>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</si>
  <si>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</si>
  <si>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</si>
  <si>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</si>
  <si>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</si>
  <si>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</si>
  <si>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</si>
  <si>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</si>
  <si>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</si>
  <si>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</si>
  <si>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</si>
  <si>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</si>
  <si>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</si>
  <si>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</si>
  <si>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</si>
  <si>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</si>
  <si>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</si>
  <si>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</si>
  <si>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</si>
  <si>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</si>
  <si>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</si>
  <si>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</si>
  <si>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</si>
  <si>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</si>
  <si>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</si>
  <si>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</si>
  <si>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</si>
  <si>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</si>
  <si>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</si>
  <si>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</si>
  <si>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</si>
  <si>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</si>
  <si>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</si>
  <si>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</si>
  <si>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</si>
  <si>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</si>
  <si>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</si>
  <si>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</si>
  <si>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</si>
  <si>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</si>
  <si>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</si>
  <si>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</si>
  <si>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</si>
  <si>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</si>
  <si>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</si>
  <si>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</si>
  <si>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</si>
  <si>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</si>
  <si>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</si>
  <si>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</si>
  <si>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</si>
  <si>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</si>
  <si>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</si>
  <si>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</si>
  <si>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</si>
  <si>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</si>
  <si>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</si>
  <si>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</si>
  <si>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</si>
  <si>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</si>
  <si>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</si>
  <si>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</si>
  <si>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</si>
  <si>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</si>
  <si>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</si>
  <si>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</si>
  <si>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</si>
  <si>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</si>
  <si>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</si>
  <si>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</si>
  <si>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</si>
  <si>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</si>
  <si>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</si>
  <si>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</si>
  <si>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</si>
  <si>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</si>
  <si>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</si>
  <si>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</si>
  <si>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</si>
  <si>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</si>
  <si>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</si>
  <si>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</si>
  <si>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</si>
  <si>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</si>
  <si>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</si>
  <si>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</si>
  <si>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</si>
  <si>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</si>
  <si>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</si>
  <si>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</si>
  <si>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</si>
  <si>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</si>
  <si>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</si>
  <si>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</si>
  <si>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</si>
  <si>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</si>
  <si>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</si>
  <si>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</si>
  <si>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</si>
  <si>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</si>
  <si>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</si>
  <si>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</si>
  <si>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</si>
  <si>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</si>
  <si>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</si>
  <si>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</si>
  <si>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</si>
  <si>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</si>
  <si>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</si>
  <si>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</si>
  <si>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</si>
  <si>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</si>
  <si>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</si>
  <si>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</si>
  <si>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</si>
  <si>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</si>
  <si>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</si>
  <si>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</si>
  <si>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</si>
  <si>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</si>
  <si>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</si>
  <si>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</si>
  <si>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</si>
  <si>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</si>
  <si>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</si>
  <si>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</si>
  <si>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</si>
  <si>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</si>
  <si>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</si>
  <si>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</si>
  <si>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</si>
  <si>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</si>
  <si>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</si>
  <si>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</si>
  <si>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</si>
  <si>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</si>
  <si>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</si>
  <si>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</si>
  <si>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</si>
  <si>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</si>
  <si>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</si>
  <si>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</si>
  <si>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</si>
  <si>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</si>
  <si>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</si>
  <si>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</si>
  <si>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</si>
  <si>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</si>
  <si>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</si>
  <si>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</si>
  <si>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</si>
  <si>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</si>
  <si>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</si>
  <si>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</si>
  <si>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</si>
  <si>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</si>
  <si>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</si>
  <si>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</si>
  <si>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</si>
  <si>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</si>
  <si>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</si>
  <si>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</si>
  <si>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</si>
  <si>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</si>
  <si>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</si>
  <si>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</si>
  <si>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</si>
  <si>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</si>
  <si>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</si>
  <si>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</si>
  <si>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</si>
  <si>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</si>
  <si>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</si>
  <si>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</si>
  <si>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</si>
  <si>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</si>
  <si>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</si>
  <si>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</si>
  <si>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</si>
  <si>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</si>
  <si>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</si>
  <si>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</si>
  <si>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</si>
  <si>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</si>
  <si>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</si>
  <si>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</si>
  <si>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</si>
  <si>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</si>
  <si>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</si>
  <si>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</si>
  <si>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</si>
  <si>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</si>
  <si>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</si>
  <si>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</si>
  <si>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</si>
  <si>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</si>
  <si>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</si>
  <si>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</si>
  <si>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</si>
  <si>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</si>
  <si>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</si>
  <si>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</si>
  <si>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</si>
  <si>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</si>
  <si>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</si>
  <si>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</si>
  <si>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</si>
  <si>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</si>
  <si>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</si>
  <si>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</si>
  <si>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</si>
  <si>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</si>
  <si>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</si>
  <si>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</si>
  <si>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</si>
  <si>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</si>
  <si>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</si>
  <si>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</si>
  <si>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</si>
  <si>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</si>
  <si>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</si>
  <si>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</si>
  <si>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</si>
  <si>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</si>
  <si>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</si>
  <si>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</si>
  <si>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</si>
  <si>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</si>
  <si>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</si>
  <si>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</si>
  <si>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</si>
  <si>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</si>
  <si>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</si>
  <si>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</si>
  <si>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</si>
  <si>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</si>
  <si>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</si>
  <si>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</si>
  <si>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</si>
  <si>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</si>
  <si>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</si>
  <si>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</si>
  <si>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</si>
  <si>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</si>
  <si>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</si>
  <si>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</si>
  <si>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</si>
  <si>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</si>
  <si>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</si>
  <si>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</si>
  <si>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</si>
  <si>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</si>
  <si>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</si>
  <si>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</si>
  <si>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</si>
  <si>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</si>
  <si>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</si>
  <si>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</si>
  <si>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</si>
  <si>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</si>
  <si>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</si>
  <si>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</si>
  <si>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</si>
  <si>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</si>
  <si>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</si>
  <si>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</si>
  <si>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</si>
  <si>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</si>
  <si>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</si>
  <si>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</si>
  <si>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</si>
  <si>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</si>
  <si>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</si>
  <si>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</si>
  <si>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</si>
  <si>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</si>
  <si>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</si>
  <si>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</si>
  <si>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</si>
  <si>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</si>
  <si>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</si>
  <si>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</si>
  <si>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</si>
  <si>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</si>
  <si>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</si>
  <si>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</si>
  <si>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</si>
  <si>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</si>
  <si>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</si>
  <si>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</si>
  <si>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</si>
  <si>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</si>
  <si>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</si>
  <si>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</si>
  <si>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</si>
  <si>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</si>
  <si>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</si>
  <si>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</si>
  <si>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</si>
  <si>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</si>
  <si>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</si>
  <si>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</si>
  <si>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</si>
  <si>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</si>
  <si>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</si>
  <si>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</si>
  <si>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</si>
  <si>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</si>
  <si>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</si>
  <si>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</si>
  <si>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</si>
  <si>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</si>
  <si>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</si>
  <si>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</si>
  <si>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</si>
  <si>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</si>
  <si>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</si>
  <si>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</si>
  <si>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</si>
  <si>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</si>
  <si>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</si>
  <si>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</si>
  <si>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</si>
  <si>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</si>
  <si>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</si>
  <si>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</si>
  <si>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</si>
  <si>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</si>
  <si>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</si>
  <si>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</si>
  <si>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</si>
  <si>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</si>
  <si>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</si>
  <si>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</si>
  <si>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</si>
  <si>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</si>
  <si>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</si>
  <si>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</si>
  <si>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</si>
  <si>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</si>
  <si>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</si>
  <si>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</si>
  <si>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</si>
  <si>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</si>
  <si>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</si>
  <si>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</si>
  <si>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</si>
  <si>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</si>
  <si>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</si>
  <si>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</si>
  <si>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</si>
  <si>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</si>
  <si>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</si>
  <si>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</si>
  <si>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</si>
  <si>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</si>
  <si>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</si>
  <si>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</si>
  <si>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</si>
  <si>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</si>
  <si>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</si>
  <si>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</si>
  <si>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</si>
  <si>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</si>
  <si>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</si>
  <si>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</si>
  <si>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</si>
  <si>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</si>
  <si>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</si>
  <si>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</si>
  <si>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</si>
  <si>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</si>
  <si>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</si>
  <si>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</si>
  <si>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</si>
  <si>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</si>
  <si>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</si>
  <si>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</si>
  <si>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</si>
  <si>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</si>
  <si>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</si>
  <si>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</si>
  <si>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</si>
  <si>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</si>
  <si>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</si>
  <si>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</si>
  <si>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</si>
  <si>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</si>
  <si>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</si>
  <si>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</si>
  <si>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</si>
  <si>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</si>
  <si>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</si>
  <si>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</si>
  <si>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</si>
  <si>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</si>
  <si>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</si>
  <si>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</si>
  <si>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</si>
  <si>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</si>
  <si>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</si>
  <si>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</si>
  <si>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</si>
  <si>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</si>
  <si>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</si>
  <si>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</si>
  <si>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</si>
  <si>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</si>
  <si>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</si>
  <si>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</si>
  <si>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</si>
  <si>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</si>
  <si>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</si>
  <si>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</si>
  <si>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</si>
  <si>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</si>
  <si>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</si>
  <si>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</si>
  <si>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</si>
  <si>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</si>
  <si>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</si>
  <si>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</si>
  <si>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</si>
  <si>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</si>
  <si>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</si>
  <si>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</si>
  <si>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</si>
  <si>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</si>
  <si>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</si>
  <si>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</si>
  <si>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</si>
  <si>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</si>
  <si>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</si>
  <si>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</si>
  <si>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</si>
  <si>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</si>
  <si>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</si>
  <si>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</si>
  <si>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</si>
  <si>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</si>
  <si>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</si>
  <si>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</si>
  <si>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</si>
  <si>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</si>
  <si>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</si>
  <si>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</si>
  <si>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</si>
  <si>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</si>
  <si>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</si>
  <si>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</si>
  <si>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</si>
  <si>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</si>
  <si>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</si>
  <si>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</si>
  <si>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</si>
  <si>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</si>
  <si>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</si>
  <si>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</si>
  <si>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</si>
  <si>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</si>
  <si>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</si>
  <si>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</si>
  <si>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</si>
  <si>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</si>
  <si>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</si>
  <si>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</si>
  <si>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</si>
  <si>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</si>
  <si>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</si>
  <si>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</si>
  <si>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</si>
  <si>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</si>
  <si>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</si>
  <si>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</si>
  <si>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</si>
  <si>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</si>
  <si>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</si>
  <si>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</si>
  <si>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</si>
  <si>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</si>
  <si>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</si>
  <si>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</si>
  <si>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</si>
  <si>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</si>
  <si>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</si>
  <si>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</si>
  <si>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</si>
  <si>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</si>
  <si>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</si>
  <si>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</si>
  <si>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</si>
  <si>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</si>
  <si>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</si>
  <si>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</si>
  <si>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</si>
  <si>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</si>
  <si>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</si>
  <si>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</si>
  <si>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</si>
  <si>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</si>
  <si>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</si>
  <si>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</si>
  <si>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</si>
  <si>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</si>
  <si>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</si>
  <si>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</si>
  <si>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</si>
  <si>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</si>
  <si>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</si>
  <si>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</si>
  <si>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</si>
  <si>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</si>
  <si>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</si>
  <si>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</si>
  <si>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</si>
  <si>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</si>
  <si>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</si>
  <si>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</si>
  <si>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</si>
  <si>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</si>
  <si>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</si>
  <si>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</si>
  <si>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</si>
  <si>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</si>
  <si>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</si>
  <si>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</si>
  <si>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</si>
  <si>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</si>
  <si>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</si>
  <si>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</si>
  <si>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</si>
  <si>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</si>
  <si>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</si>
  <si>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</si>
  <si>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</si>
  <si>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</si>
  <si>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</si>
  <si>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</si>
  <si>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</si>
  <si>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</si>
  <si>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</si>
  <si>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</si>
  <si>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</si>
  <si>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</si>
  <si>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</si>
  <si>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</si>
  <si>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</si>
  <si>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</si>
  <si>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</si>
  <si>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</si>
  <si>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</si>
  <si>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</si>
  <si>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</si>
  <si>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</si>
  <si>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</si>
  <si>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</si>
  <si>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</si>
  <si>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</si>
  <si>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</si>
  <si>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</si>
  <si>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</si>
  <si>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</si>
  <si>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</si>
  <si>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</si>
  <si>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</si>
  <si>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</si>
  <si>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</si>
  <si>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</si>
  <si>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</si>
  <si>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</si>
  <si>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</si>
  <si>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</si>
  <si>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</si>
  <si>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</si>
  <si>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</si>
  <si>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</si>
  <si>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</si>
  <si>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</si>
  <si>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</si>
  <si>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</si>
  <si>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</si>
  <si>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</si>
  <si>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</si>
  <si>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</si>
  <si>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</si>
  <si>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</si>
  <si>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</si>
  <si>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</si>
  <si>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</si>
  <si>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</si>
  <si>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</si>
  <si>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</si>
  <si>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</si>
  <si>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</si>
  <si>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</si>
  <si>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</si>
  <si>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</si>
  <si>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</si>
  <si>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</si>
  <si>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</si>
  <si>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</si>
  <si>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</si>
  <si>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</si>
  <si>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</si>
  <si>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</si>
  <si>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</si>
  <si>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</si>
  <si>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</si>
  <si>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</si>
  <si>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</si>
  <si>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</si>
  <si>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</si>
  <si>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</si>
  <si>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</si>
  <si>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</si>
  <si>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</si>
  <si>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</si>
  <si>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</si>
  <si>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</si>
  <si>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</si>
  <si>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</si>
  <si>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</si>
  <si>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</si>
  <si>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</si>
  <si>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</si>
  <si>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</si>
  <si>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</si>
  <si>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</si>
  <si>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</si>
  <si>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</si>
  <si>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</si>
  <si>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</si>
  <si>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</si>
  <si>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</si>
  <si>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</si>
  <si>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</si>
  <si>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</si>
  <si>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</si>
  <si>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</si>
  <si>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</si>
  <si>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</si>
  <si>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</si>
  <si>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</si>
  <si>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</si>
  <si>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</si>
  <si>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</si>
  <si>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</si>
  <si>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</si>
  <si>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</si>
  <si>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</si>
  <si>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</si>
  <si>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</si>
  <si>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</si>
  <si>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</si>
  <si>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</si>
  <si>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</si>
  <si>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</si>
  <si>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</si>
  <si>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</si>
  <si>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</si>
  <si>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</si>
  <si>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</si>
  <si>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</si>
  <si>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</si>
  <si>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</si>
  <si>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</si>
  <si>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</si>
  <si>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</si>
  <si>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</si>
  <si>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</si>
  <si>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</si>
  <si>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</si>
  <si>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</si>
  <si>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</si>
  <si>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</si>
  <si>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</si>
  <si>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</si>
  <si>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</si>
  <si>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</si>
  <si>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</si>
  <si>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</si>
  <si>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</si>
  <si>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</si>
  <si>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</si>
  <si>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</si>
  <si>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</si>
  <si>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</si>
  <si>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</si>
  <si>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</si>
  <si>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</si>
  <si>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</si>
  <si>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</si>
  <si>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</si>
  <si>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</si>
  <si>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</si>
  <si>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</si>
  <si>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</si>
  <si>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</si>
  <si>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</si>
  <si>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</si>
  <si>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</si>
  <si>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</si>
  <si>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</si>
  <si>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</si>
  <si>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</si>
  <si>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</si>
  <si>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</si>
  <si>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</si>
  <si>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</si>
  <si>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</si>
  <si>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</si>
  <si>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</si>
  <si>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</si>
  <si>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</si>
  <si>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</si>
  <si>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</si>
  <si>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</si>
  <si>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</si>
  <si>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</si>
  <si>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</si>
  <si>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</si>
  <si>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</si>
  <si>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</si>
  <si>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</si>
  <si>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</si>
  <si>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</si>
  <si>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</si>
  <si>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</si>
  <si>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</si>
  <si>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</si>
  <si>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</si>
  <si>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</si>
  <si>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</si>
  <si>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</si>
  <si>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</si>
  <si>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</si>
  <si>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</si>
  <si>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</si>
  <si>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</si>
  <si>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</si>
  <si>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</si>
  <si>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</si>
  <si>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</si>
  <si>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</si>
  <si>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</si>
  <si>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</si>
  <si>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</si>
  <si>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</si>
  <si>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</si>
  <si>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</si>
  <si>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</si>
  <si>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</si>
  <si>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</si>
  <si>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</si>
  <si>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</si>
  <si>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</si>
  <si>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</si>
  <si>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</si>
  <si>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</si>
  <si>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</si>
  <si>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</si>
  <si>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</si>
  <si>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</si>
  <si>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</si>
  <si>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</si>
  <si>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</si>
  <si>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</si>
  <si>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</si>
  <si>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</si>
  <si>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</si>
  <si>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</si>
  <si>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</si>
  <si>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</si>
  <si>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</si>
  <si>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</si>
  <si>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</si>
  <si>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</si>
  <si>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</si>
  <si>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</si>
  <si>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</si>
  <si>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</si>
  <si>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</si>
  <si>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</si>
  <si>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</si>
  <si>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</si>
  <si>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</si>
  <si>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</si>
  <si>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</si>
  <si>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</si>
  <si>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</si>
  <si>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</si>
  <si>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</si>
  <si>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</si>
  <si>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</si>
  <si>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</si>
  <si>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</si>
  <si>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</si>
  <si>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</si>
  <si>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</si>
  <si>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</si>
  <si>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</si>
  <si>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</si>
  <si>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</si>
  <si>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</si>
  <si>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</si>
  <si>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</si>
  <si>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</si>
  <si>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</si>
  <si>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</si>
  <si>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</si>
  <si>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</si>
  <si>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</si>
  <si>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</si>
  <si>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</si>
  <si>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</si>
  <si>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</si>
  <si>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</si>
  <si>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</si>
  <si>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</si>
  <si>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</si>
  <si>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</si>
  <si>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</si>
  <si>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</si>
  <si>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</si>
  <si>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</si>
  <si>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</si>
  <si>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</si>
  <si>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</si>
  <si>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</si>
  <si>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</si>
  <si>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</si>
  <si>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</si>
  <si>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</si>
  <si>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</si>
  <si>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</si>
  <si>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</si>
  <si>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</si>
  <si>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</si>
  <si>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</si>
  <si>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</si>
  <si>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</si>
  <si>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</si>
  <si>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</si>
  <si>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</si>
  <si>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</si>
  <si>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</si>
  <si>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</si>
  <si>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</si>
  <si>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</si>
  <si>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</si>
  <si>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</si>
  <si>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</si>
  <si>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</si>
  <si>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</si>
  <si>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</si>
  <si>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</si>
  <si>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</si>
  <si>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</si>
  <si>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</si>
  <si>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</si>
  <si>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</si>
  <si>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</si>
  <si>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</si>
  <si>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</si>
  <si>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</si>
  <si>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</si>
  <si>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</si>
  <si>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</si>
  <si>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</si>
  <si>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</si>
  <si>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</si>
  <si>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</si>
  <si>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</si>
  <si>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</si>
  <si>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</si>
  <si>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</si>
  <si>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</si>
  <si>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</si>
  <si>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</si>
  <si>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</si>
  <si>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</si>
  <si>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</si>
  <si>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</si>
  <si>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</si>
  <si>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</si>
  <si>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</si>
  <si>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</si>
  <si>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</si>
  <si>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</si>
  <si>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</si>
  <si>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</si>
  <si>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</si>
  <si>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</si>
  <si>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</si>
  <si>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</si>
  <si>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</si>
  <si>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</si>
  <si>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</si>
  <si>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</si>
  <si>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</si>
  <si>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</si>
  <si>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</si>
  <si>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</si>
  <si>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</si>
  <si>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</si>
  <si>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</si>
  <si>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</si>
  <si>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</si>
  <si>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</si>
  <si>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</si>
  <si>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</si>
  <si>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</si>
  <si>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</si>
  <si>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</si>
  <si>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</si>
  <si>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</si>
  <si>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</si>
  <si>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</si>
  <si>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</si>
  <si>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</si>
  <si>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</si>
  <si>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</si>
  <si>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</si>
  <si>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</si>
  <si>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</si>
  <si>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</si>
  <si>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</si>
  <si>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</si>
  <si>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</si>
  <si>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</si>
  <si>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</si>
  <si>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</si>
  <si>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</si>
  <si>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</si>
  <si>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</si>
  <si>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</si>
  <si>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</si>
  <si>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</si>
  <si>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</si>
  <si>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</si>
  <si>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</si>
  <si>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</si>
  <si>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</si>
  <si>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</si>
  <si>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</si>
  <si>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</si>
  <si>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</si>
  <si>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</si>
  <si>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</si>
  <si>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</si>
  <si>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</si>
  <si>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</si>
  <si>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</si>
  <si>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</si>
  <si>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</si>
  <si>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</si>
  <si>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</si>
  <si>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</si>
  <si>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</si>
  <si>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</si>
  <si>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</si>
  <si>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</si>
  <si>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</si>
  <si>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</si>
  <si>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</si>
  <si>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</si>
  <si>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</si>
  <si>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</si>
  <si>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</si>
  <si>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</si>
  <si>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</si>
  <si>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</si>
  <si>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</si>
  <si>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</si>
  <si>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</si>
  <si>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</si>
  <si>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</si>
  <si>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</si>
  <si>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</si>
  <si>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</si>
  <si>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</si>
  <si>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</si>
  <si>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</si>
  <si>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</si>
  <si>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</si>
  <si>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</si>
  <si>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</si>
  <si>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</si>
  <si>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</si>
  <si>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</si>
  <si>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</si>
  <si>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</si>
  <si>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</si>
  <si>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</si>
  <si>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</si>
  <si>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</si>
  <si>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</si>
  <si>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</si>
  <si>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</si>
  <si>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</si>
  <si>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</si>
  <si>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</si>
  <si>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</si>
  <si>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</si>
  <si>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</si>
  <si>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</si>
  <si>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</si>
  <si>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</si>
  <si>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</si>
  <si>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</si>
  <si>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</si>
  <si>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</si>
  <si>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</si>
  <si>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</si>
  <si>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</si>
  <si>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</si>
  <si>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</si>
  <si>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</si>
  <si>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</si>
  <si>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</si>
  <si>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</si>
  <si>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</si>
  <si>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</si>
  <si>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</si>
  <si>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</si>
  <si>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</si>
  <si>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</si>
  <si>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</si>
  <si>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</si>
  <si>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</si>
  <si>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</si>
  <si>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</si>
  <si>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</si>
  <si>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</si>
  <si>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</si>
  <si>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</si>
  <si>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</si>
  <si>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</si>
  <si>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</si>
  <si>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</si>
  <si>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</si>
  <si>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</si>
  <si>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</si>
  <si>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</si>
  <si>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</si>
  <si>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</si>
  <si>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</si>
  <si>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</si>
  <si>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</si>
  <si>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</si>
  <si>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</si>
  <si>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</si>
  <si>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</si>
  <si>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</si>
  <si>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</si>
  <si>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</si>
  <si>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</si>
  <si>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</si>
  <si>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</si>
  <si>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</si>
  <si>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</si>
  <si>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</si>
  <si>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</si>
  <si>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</si>
  <si>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</si>
  <si>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</si>
  <si>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</si>
  <si>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</si>
  <si>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</si>
  <si>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</si>
  <si>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</si>
  <si>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</si>
  <si>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</si>
  <si>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</si>
  <si>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</si>
  <si>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</si>
  <si>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</si>
  <si>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</si>
  <si>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</si>
  <si>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</si>
  <si>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</si>
  <si>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</si>
  <si>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</si>
  <si>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</si>
  <si>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</si>
  <si>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</si>
  <si>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</si>
  <si>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</si>
  <si>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</si>
  <si>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</si>
  <si>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</si>
  <si>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</si>
  <si>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</si>
  <si>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</si>
  <si>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</si>
  <si>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</si>
  <si>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</si>
  <si>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</si>
  <si>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</si>
  <si>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</si>
  <si>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</si>
  <si>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</si>
  <si>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</si>
  <si>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</si>
  <si>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</si>
  <si>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</si>
  <si>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</si>
  <si>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</si>
  <si>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</si>
  <si>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</si>
  <si>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</si>
  <si>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</si>
  <si>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</si>
  <si>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</si>
  <si>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</si>
  <si>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</si>
  <si>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</si>
  <si>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</si>
  <si>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</si>
  <si>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</si>
  <si>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</si>
  <si>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</si>
  <si>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</si>
  <si>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</si>
  <si>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</si>
  <si>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</si>
  <si>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</si>
  <si>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</si>
  <si>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</si>
  <si>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</si>
  <si>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</si>
  <si>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</si>
  <si>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</si>
  <si>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</si>
  <si>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</si>
  <si>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</si>
  <si>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</si>
  <si>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</si>
  <si>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</si>
  <si>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</si>
  <si>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</si>
  <si>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</si>
  <si>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</si>
  <si>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</si>
  <si>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</si>
  <si>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</si>
  <si>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</si>
  <si>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</si>
  <si>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</si>
  <si>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</si>
  <si>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</si>
  <si>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</si>
  <si>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</si>
  <si>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</si>
  <si>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</si>
  <si>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</si>
  <si>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</si>
  <si>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</si>
  <si>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</si>
  <si>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</si>
  <si>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</si>
  <si>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</si>
  <si>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</si>
  <si>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</si>
  <si>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</si>
  <si>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</si>
  <si>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</si>
  <si>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</si>
  <si>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</si>
  <si>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</si>
  <si>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</si>
  <si>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</si>
  <si>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</si>
  <si>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</si>
  <si>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</si>
  <si>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</si>
  <si>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</si>
  <si>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</si>
  <si>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</si>
  <si>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</si>
  <si>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</si>
  <si>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</si>
  <si>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</si>
  <si>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</si>
  <si>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</si>
  <si>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</si>
  <si>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</si>
  <si>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</si>
  <si>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</si>
  <si>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</si>
  <si>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</si>
  <si>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</si>
  <si>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</si>
  <si>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</si>
  <si>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</si>
  <si>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</si>
  <si>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</si>
  <si>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</si>
  <si>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</si>
  <si>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</si>
  <si>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</si>
  <si>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</si>
  <si>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</si>
  <si>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</si>
  <si>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</si>
  <si>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</si>
  <si>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</si>
  <si>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</si>
  <si>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</si>
  <si>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</si>
  <si>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</si>
  <si>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</si>
  <si>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</si>
  <si>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</si>
  <si>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</si>
  <si>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</si>
  <si>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</si>
  <si>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</si>
  <si>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</si>
  <si>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</si>
  <si>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</si>
  <si>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</si>
  <si>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</si>
  <si>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</si>
  <si>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</si>
  <si>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</si>
  <si>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</si>
  <si>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</si>
  <si>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</si>
  <si>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</si>
  <si>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</si>
  <si>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</si>
  <si>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</si>
  <si>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</si>
  <si>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</si>
  <si>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</si>
  <si>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</si>
  <si>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</si>
  <si>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</si>
  <si>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</si>
  <si>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</si>
  <si>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</si>
  <si>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</si>
  <si>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</si>
  <si>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</si>
  <si>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</si>
  <si>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</si>
  <si>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</si>
  <si>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</si>
  <si>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</si>
  <si>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</si>
  <si>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</si>
  <si>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</si>
  <si>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</si>
  <si>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</si>
  <si>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</si>
  <si>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</si>
  <si>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</si>
  <si>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</si>
  <si>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</si>
  <si>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</si>
  <si>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</si>
  <si>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</si>
  <si>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</si>
  <si>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</si>
  <si>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</si>
  <si>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</si>
  <si>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</si>
  <si>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</si>
  <si>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</si>
  <si>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</si>
  <si>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</si>
  <si>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</si>
  <si>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</si>
  <si>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</si>
  <si>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</si>
  <si>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</si>
  <si>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</si>
  <si>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</si>
  <si>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</si>
  <si>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</si>
  <si>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</si>
  <si>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</si>
  <si>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</si>
  <si>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</si>
  <si>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</si>
  <si>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</si>
  <si>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</si>
  <si>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</si>
  <si>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</si>
  <si>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</si>
  <si>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</si>
  <si>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</si>
  <si>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</si>
  <si>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</si>
  <si>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</si>
  <si>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</si>
  <si>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</si>
  <si>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</si>
  <si>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</si>
  <si>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</si>
  <si>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</si>
  <si>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</si>
  <si>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</si>
  <si>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</si>
  <si>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</si>
  <si>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</si>
  <si>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</si>
  <si>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</si>
  <si>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</si>
  <si>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</si>
  <si>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</si>
  <si>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</si>
  <si>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</si>
  <si>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</si>
  <si>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</si>
  <si>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</si>
  <si>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</si>
  <si>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</si>
  <si>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</si>
  <si>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</si>
  <si>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</si>
  <si>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</si>
  <si>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</si>
  <si>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</si>
  <si>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</si>
  <si>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</si>
  <si>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</si>
  <si>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</si>
  <si>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</si>
  <si>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</si>
  <si>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</si>
  <si>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</si>
  <si>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</si>
  <si>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</si>
  <si>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</si>
  <si>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</si>
  <si>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</si>
  <si>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</si>
  <si>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</si>
  <si>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</si>
  <si>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</si>
  <si>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</si>
  <si>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</si>
  <si>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</si>
  <si>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</si>
  <si>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</si>
  <si>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</si>
  <si>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</si>
  <si>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</si>
  <si>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</si>
  <si>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</si>
  <si>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</si>
  <si>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</si>
  <si>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</si>
  <si>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</si>
  <si>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</si>
  <si>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</si>
  <si>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</si>
  <si>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</si>
  <si>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</si>
  <si>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</si>
  <si>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</si>
  <si>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</si>
  <si>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</si>
  <si>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</si>
  <si>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</si>
  <si>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</si>
  <si>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</si>
  <si>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</si>
  <si>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</si>
  <si>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</si>
  <si>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</si>
  <si>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</si>
  <si>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</si>
  <si>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</si>
  <si>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</si>
  <si>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</si>
  <si>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</si>
  <si>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</si>
  <si>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</si>
  <si>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</si>
  <si>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</si>
  <si>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</si>
  <si>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</si>
  <si>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</si>
  <si>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</si>
  <si>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</si>
  <si>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</si>
  <si>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</si>
  <si>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</si>
  <si>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</si>
  <si>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</si>
  <si>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</si>
  <si>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</si>
  <si>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</si>
  <si>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</si>
  <si>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</si>
  <si>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</si>
  <si>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</si>
  <si>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</si>
  <si>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</si>
  <si>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</si>
  <si>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</si>
  <si>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</si>
  <si>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</si>
  <si>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</si>
  <si>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</si>
  <si>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</si>
  <si>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</si>
  <si>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</si>
  <si>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</si>
  <si>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</si>
  <si>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</si>
  <si>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</si>
  <si>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</si>
  <si>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</si>
  <si>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</si>
  <si>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</si>
  <si>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</si>
  <si>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</si>
  <si>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</si>
  <si>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</si>
  <si>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</si>
  <si>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</si>
  <si>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</si>
  <si>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</si>
  <si>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</si>
  <si>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</si>
  <si>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</si>
  <si>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</si>
  <si>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</si>
  <si>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</si>
  <si>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</si>
  <si>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</si>
  <si>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</si>
  <si>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</si>
  <si>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</si>
  <si>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</si>
  <si>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</si>
  <si>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</si>
  <si>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</si>
  <si>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</si>
  <si>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</si>
  <si>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</si>
  <si>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</si>
  <si>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</si>
  <si>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</si>
  <si>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</si>
  <si>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</si>
  <si>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</si>
  <si>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</si>
  <si>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</si>
  <si>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</si>
  <si>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</si>
  <si>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</si>
  <si>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</si>
  <si>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</si>
  <si>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</si>
  <si>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</si>
  <si>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</si>
  <si>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</si>
  <si>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</si>
  <si>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</si>
  <si>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</si>
  <si>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</si>
  <si>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</si>
  <si>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</si>
  <si>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</si>
  <si>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</si>
  <si>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</si>
  <si>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</si>
  <si>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</si>
  <si>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</si>
  <si>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</si>
  <si>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</si>
  <si>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</si>
  <si>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</si>
  <si>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</si>
  <si>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</si>
  <si>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</si>
  <si>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</si>
  <si>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</si>
  <si>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</si>
  <si>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</si>
  <si>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</si>
  <si>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</si>
  <si>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</si>
  <si>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</si>
  <si>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</si>
  <si>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</si>
  <si>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</si>
  <si>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</si>
  <si>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</si>
  <si>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</si>
  <si>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</si>
  <si>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</si>
  <si>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</si>
  <si>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</si>
  <si>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</si>
  <si>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</si>
  <si>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</si>
  <si>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</si>
  <si>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</si>
  <si>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</si>
  <si>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</si>
  <si>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</si>
  <si>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</si>
  <si>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</si>
  <si>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</si>
  <si>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</si>
  <si>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</si>
  <si>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</si>
  <si>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</si>
  <si>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</si>
  <si>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</si>
  <si>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</si>
  <si>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</si>
  <si>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</si>
  <si>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</si>
  <si>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</si>
  <si>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</si>
  <si>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</si>
  <si>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</si>
  <si>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</si>
  <si>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</si>
  <si>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</si>
  <si>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</si>
  <si>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</si>
  <si>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</si>
  <si>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</si>
  <si>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</si>
  <si>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</si>
  <si>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</si>
  <si>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</si>
  <si>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</si>
  <si>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</si>
  <si>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</si>
  <si>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</si>
  <si>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</si>
  <si>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</si>
  <si>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</si>
  <si>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</si>
  <si>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</si>
  <si>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</si>
  <si>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</si>
  <si>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</si>
  <si>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</si>
  <si>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</si>
  <si>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</si>
  <si>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</si>
  <si>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</si>
  <si>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</si>
  <si>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</si>
  <si>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</si>
  <si>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</si>
  <si>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</si>
  <si>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</si>
  <si>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</si>
  <si>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</si>
  <si>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</si>
  <si>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</si>
  <si>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</si>
  <si>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</si>
  <si>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</si>
  <si>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</si>
  <si>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</si>
  <si>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</si>
  <si>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</si>
  <si>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</si>
  <si>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</si>
  <si>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</si>
  <si>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</si>
  <si>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</si>
  <si>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</si>
  <si>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</si>
  <si>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</si>
  <si>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</si>
  <si>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</si>
  <si>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</si>
  <si>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</si>
  <si>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</si>
  <si>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</si>
  <si>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</si>
  <si>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</si>
  <si>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</si>
  <si>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</si>
  <si>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</si>
  <si>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</si>
  <si>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</si>
  <si>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</si>
  <si>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</si>
  <si>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</si>
  <si>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</si>
  <si>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</si>
  <si>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</si>
  <si>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</si>
  <si>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</si>
  <si>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</si>
  <si>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</si>
  <si>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</si>
  <si>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</si>
  <si>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</si>
  <si>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</si>
  <si>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</si>
  <si>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</si>
  <si>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</si>
  <si>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</si>
  <si>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</si>
  <si>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</si>
  <si>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</si>
  <si>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</si>
  <si>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</si>
  <si>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</si>
  <si>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</si>
  <si>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</si>
  <si>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</si>
  <si>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</si>
  <si>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</si>
  <si>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</si>
  <si>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</si>
  <si>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</si>
  <si>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</si>
  <si>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</si>
  <si>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</si>
  <si>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</si>
  <si>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</si>
  <si>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</si>
  <si>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</si>
  <si>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</si>
  <si>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</si>
  <si>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</si>
  <si>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</si>
  <si>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</si>
  <si>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</si>
  <si>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</si>
  <si>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</si>
  <si>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</si>
  <si>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</si>
  <si>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</si>
  <si>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</si>
  <si>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</si>
  <si>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</si>
  <si>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</si>
  <si>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</si>
  <si>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</si>
  <si>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</si>
  <si>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</si>
  <si>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</si>
  <si>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</si>
  <si>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</si>
  <si>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</si>
  <si>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</si>
  <si>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</si>
  <si>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</si>
  <si>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</si>
  <si>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</si>
  <si>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</si>
  <si>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</si>
  <si>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</si>
  <si>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</si>
  <si>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</si>
  <si>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</si>
  <si>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</si>
  <si>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</si>
  <si>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</si>
  <si>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</si>
  <si>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</si>
  <si>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</si>
  <si>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</si>
  <si>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</si>
  <si>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</si>
  <si>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</si>
  <si>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</si>
  <si>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</si>
  <si>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</si>
  <si>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</si>
  <si>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</si>
  <si>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</si>
  <si>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</si>
  <si>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</si>
  <si>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</si>
  <si>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</si>
  <si>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</si>
  <si>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</si>
  <si>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</si>
  <si>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</si>
  <si>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</si>
  <si>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</si>
  <si>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</si>
  <si>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</si>
  <si>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</si>
  <si>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</si>
  <si>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</si>
  <si>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</si>
  <si>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</si>
  <si>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</si>
  <si>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</si>
  <si>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</si>
  <si>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</si>
  <si>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</si>
  <si>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</si>
  <si>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</si>
  <si>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</si>
  <si>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</si>
  <si>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</si>
  <si>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</si>
  <si>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</si>
  <si>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</si>
  <si>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</si>
  <si>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</si>
  <si>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</si>
  <si>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</si>
  <si>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</si>
  <si>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</si>
  <si>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</si>
  <si>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</si>
  <si>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</si>
  <si>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</si>
  <si>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</si>
  <si>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</si>
  <si>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</si>
  <si>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</si>
  <si>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</si>
  <si>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</si>
  <si>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</si>
  <si>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</si>
  <si>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</si>
  <si>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</si>
  <si>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</si>
  <si>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</si>
  <si>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</si>
  <si>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</si>
  <si>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</si>
  <si>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</si>
  <si>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</si>
  <si>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</si>
  <si>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</si>
  <si>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</si>
  <si>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</si>
  <si>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</si>
  <si>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</si>
  <si>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</si>
  <si>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</si>
  <si>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</si>
  <si>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</si>
  <si>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</si>
  <si>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</si>
  <si>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</si>
  <si>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</si>
  <si>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</si>
  <si>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</si>
  <si>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</si>
  <si>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</si>
  <si>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</si>
  <si>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</si>
  <si>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</si>
  <si>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</si>
  <si>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</si>
  <si>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</si>
  <si>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</si>
  <si>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</si>
  <si>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</si>
  <si>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</si>
  <si>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</si>
  <si>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</si>
  <si>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</si>
  <si>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</si>
  <si>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</si>
  <si>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</si>
  <si>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</si>
  <si>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</si>
  <si>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</si>
  <si>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</si>
  <si>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</si>
  <si>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</si>
  <si>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</si>
  <si>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</si>
  <si>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</si>
  <si>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</si>
  <si>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</si>
  <si>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</si>
  <si>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</si>
  <si>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</si>
  <si>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</si>
  <si>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</si>
  <si>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</si>
  <si>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</si>
  <si>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</si>
  <si>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</si>
  <si>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</si>
  <si>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</si>
  <si>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</si>
  <si>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</si>
  <si>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</si>
  <si>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</si>
  <si>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</si>
  <si>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</si>
  <si>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</si>
  <si>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</si>
  <si>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</si>
  <si>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</si>
  <si>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</si>
  <si>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</si>
  <si>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</si>
  <si>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</si>
  <si>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</si>
  <si>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</si>
  <si>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</si>
  <si>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</si>
  <si>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</si>
  <si>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</si>
  <si>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</si>
  <si>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</si>
  <si>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</si>
  <si>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</si>
  <si>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</si>
  <si>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</si>
  <si>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</si>
  <si>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</si>
  <si>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</si>
  <si>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</si>
  <si>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</si>
  <si>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</si>
  <si>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</si>
  <si>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</si>
  <si>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</si>
  <si>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</si>
  <si>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</si>
  <si>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</si>
  <si>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</si>
  <si>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</si>
  <si>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</si>
  <si>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</si>
  <si>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</si>
  <si>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</si>
  <si>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</si>
  <si>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</si>
  <si>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</si>
  <si>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</si>
  <si>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</si>
  <si>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</si>
  <si>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</si>
  <si>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</si>
  <si>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</si>
  <si>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</si>
  <si>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</si>
  <si>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</si>
  <si>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</si>
  <si>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</si>
  <si>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</si>
  <si>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</si>
  <si>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</si>
  <si>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</si>
  <si>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</si>
  <si>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</si>
  <si>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</si>
  <si>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</si>
  <si>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</si>
  <si>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</si>
  <si>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</si>
  <si>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</si>
  <si>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</si>
  <si>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</si>
  <si>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</si>
  <si>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</si>
  <si>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</si>
  <si>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</si>
  <si>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</si>
  <si>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</si>
  <si>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</si>
  <si>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</si>
  <si>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</si>
  <si>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</si>
  <si>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</si>
  <si>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</si>
  <si>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</si>
  <si>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</si>
  <si>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</si>
  <si>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</si>
  <si>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</si>
  <si>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</si>
  <si>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</si>
  <si>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</si>
  <si>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</si>
  <si>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</si>
  <si>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</si>
  <si>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</si>
  <si>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</si>
  <si>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</si>
  <si>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</si>
  <si>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</si>
  <si>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</si>
  <si>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</si>
  <si>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</si>
  <si>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</si>
  <si>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</si>
  <si>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</si>
  <si>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</si>
  <si>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</si>
  <si>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</si>
  <si>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</si>
  <si>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</si>
  <si>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</si>
  <si>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</si>
  <si>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</si>
  <si>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</si>
  <si>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</si>
  <si>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</si>
  <si>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</si>
  <si>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</si>
  <si>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</si>
  <si>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</si>
  <si>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</si>
  <si>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</si>
  <si>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</si>
  <si>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</si>
  <si>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</si>
  <si>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</si>
  <si>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</si>
  <si>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</si>
  <si>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</si>
  <si>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</si>
  <si>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</si>
  <si>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</si>
  <si>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</si>
  <si>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</si>
  <si>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</si>
  <si>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</si>
  <si>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</si>
  <si>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</si>
  <si>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</si>
  <si>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</si>
  <si>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</si>
  <si>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</si>
  <si>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</si>
  <si>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</si>
  <si>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</si>
  <si>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</si>
  <si>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</si>
  <si>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</si>
  <si>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</si>
  <si>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</si>
  <si>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</si>
  <si>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</si>
  <si>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</si>
  <si>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</si>
  <si>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</si>
  <si>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</si>
  <si>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</si>
  <si>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</si>
  <si>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</si>
  <si>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</si>
  <si>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</si>
  <si>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</si>
  <si>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</si>
  <si>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</si>
  <si>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</si>
  <si>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</si>
  <si>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</si>
  <si>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</si>
  <si>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</si>
  <si>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</si>
  <si>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</si>
  <si>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</si>
  <si>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</si>
  <si>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</si>
  <si>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</si>
  <si>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</si>
  <si>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</si>
  <si>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</si>
  <si>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</si>
  <si>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</si>
  <si>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</si>
  <si>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</si>
  <si>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</si>
  <si>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</si>
  <si>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</si>
  <si>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</si>
  <si>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</si>
  <si>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</si>
  <si>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</si>
  <si>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</si>
  <si>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</si>
  <si>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</si>
  <si>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</si>
  <si>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</si>
  <si>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</si>
  <si>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</si>
  <si>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</si>
  <si>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</si>
  <si>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</si>
  <si>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</si>
  <si>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</si>
  <si>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</si>
  <si>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</si>
  <si>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</si>
  <si>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</si>
  <si>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</si>
  <si>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</si>
  <si>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</si>
  <si>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</si>
  <si>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</si>
  <si>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</si>
  <si>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</si>
  <si>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</si>
  <si>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</si>
  <si>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</si>
  <si>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</si>
  <si>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</si>
  <si>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</si>
  <si>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</si>
  <si>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</si>
  <si>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</si>
  <si>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</si>
  <si>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</si>
  <si>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</si>
  <si>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</si>
  <si>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</si>
  <si>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</si>
  <si>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</si>
  <si>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</si>
  <si>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</si>
  <si>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</si>
  <si>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</si>
  <si>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</si>
  <si>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</si>
  <si>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</si>
  <si>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</si>
  <si>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</si>
  <si>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</si>
  <si>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</si>
  <si>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</si>
  <si>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</si>
  <si>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</si>
  <si>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</si>
  <si>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</si>
  <si>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</si>
  <si>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</si>
  <si>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</si>
  <si>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</si>
  <si>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</si>
  <si>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</si>
  <si>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</si>
  <si>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</si>
  <si>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</si>
  <si>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</si>
  <si>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</si>
  <si>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</si>
  <si>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</si>
  <si>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</si>
  <si>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</si>
  <si>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</si>
  <si>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</si>
  <si>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</si>
  <si>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</si>
  <si>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</si>
  <si>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</si>
  <si>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</si>
  <si>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</si>
  <si>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</si>
  <si>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</si>
  <si>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</si>
  <si>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</si>
  <si>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</si>
  <si>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</si>
  <si>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</si>
  <si>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</si>
  <si>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</si>
  <si>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</si>
  <si>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</si>
  <si>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</si>
  <si>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</si>
  <si>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</si>
  <si>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</si>
  <si>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</si>
  <si>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</si>
  <si>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</si>
  <si>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</si>
  <si>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</si>
  <si>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</si>
  <si>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</si>
  <si>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</si>
  <si>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</si>
  <si>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</si>
  <si>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</si>
  <si>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</si>
  <si>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</si>
  <si>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</si>
  <si>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</si>
  <si>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</si>
  <si>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</si>
  <si>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</si>
  <si>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</si>
  <si>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</si>
  <si>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</si>
  <si>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</si>
  <si>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</si>
  <si>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</si>
  <si>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</si>
  <si>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</si>
  <si>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</si>
  <si>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</si>
  <si>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</si>
  <si>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</si>
  <si>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</si>
  <si>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</si>
  <si>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</si>
  <si>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</si>
  <si>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</si>
  <si>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</si>
  <si>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</si>
  <si>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</si>
  <si>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</si>
  <si>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</si>
  <si>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</si>
  <si>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</si>
  <si>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</si>
  <si>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</si>
  <si>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</si>
  <si>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</si>
  <si>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</si>
  <si>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</si>
  <si>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</si>
  <si>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</si>
  <si>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</si>
  <si>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</si>
  <si>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</si>
  <si>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</si>
  <si>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</si>
  <si>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</si>
  <si>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</si>
  <si>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</si>
  <si>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</si>
  <si>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</si>
  <si>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</si>
  <si>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</si>
  <si>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</si>
  <si>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</si>
  <si>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</si>
  <si>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</si>
  <si>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</si>
  <si>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</si>
  <si>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</si>
  <si>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</si>
  <si>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</si>
  <si>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</si>
  <si>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</si>
  <si>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</si>
  <si>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</si>
  <si>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</si>
  <si>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</si>
  <si>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</si>
  <si>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</si>
  <si>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</si>
  <si>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</si>
  <si>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</si>
  <si>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</si>
  <si>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</si>
  <si>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</si>
  <si>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</si>
  <si>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</si>
  <si>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</si>
  <si>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</si>
  <si>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</si>
  <si>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</si>
  <si>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</si>
  <si>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</si>
  <si>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</si>
  <si>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</si>
  <si>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</si>
  <si>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</si>
  <si>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</si>
  <si>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</si>
  <si>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</si>
  <si>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</si>
  <si>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</si>
  <si>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</si>
  <si>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</si>
  <si>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</si>
  <si>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</si>
  <si>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</si>
  <si>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</si>
  <si>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</si>
  <si>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</si>
  <si>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</si>
  <si>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</si>
  <si>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</si>
  <si>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</si>
  <si>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</si>
  <si>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</si>
  <si>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</si>
  <si>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</si>
  <si>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</si>
  <si>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</si>
  <si>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</si>
  <si>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</si>
  <si>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</si>
  <si>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</si>
  <si>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</si>
  <si>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</si>
  <si>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</si>
  <si>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</si>
  <si>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</si>
  <si>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</si>
  <si>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</si>
  <si>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</si>
  <si>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</si>
  <si>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</si>
  <si>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</si>
  <si>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</si>
  <si>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</si>
  <si>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</si>
  <si>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</si>
  <si>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</si>
  <si>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</si>
  <si>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</si>
  <si>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</si>
  <si>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</si>
  <si>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</si>
  <si>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</si>
  <si>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</si>
  <si>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</si>
  <si>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</si>
  <si>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</si>
  <si>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</si>
  <si>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</si>
  <si>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</si>
  <si>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</si>
  <si>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</si>
  <si>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</si>
  <si>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</si>
  <si>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</si>
  <si>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</si>
  <si>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</si>
  <si>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</si>
  <si>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</si>
  <si>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</si>
  <si>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</si>
  <si>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</si>
  <si>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</si>
  <si>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</si>
  <si>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</si>
  <si>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</si>
  <si>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</si>
  <si>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</si>
  <si>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</si>
  <si>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</si>
  <si>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</si>
  <si>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</si>
  <si>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</si>
  <si>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</si>
  <si>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</si>
  <si>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</si>
  <si>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</si>
  <si>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</si>
  <si>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</si>
  <si>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</si>
  <si>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</si>
  <si>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</si>
  <si>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</si>
  <si>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</si>
  <si>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</si>
  <si>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</si>
  <si>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</si>
  <si>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</si>
  <si>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</si>
  <si>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</si>
  <si>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</si>
  <si>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</si>
  <si>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</si>
  <si>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</si>
  <si>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</si>
  <si>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</si>
  <si>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</si>
  <si>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</si>
  <si>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</si>
  <si>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</si>
  <si>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</si>
  <si>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</si>
  <si>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</si>
  <si>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</si>
  <si>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</si>
  <si>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</si>
  <si>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</si>
  <si>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</si>
  <si>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</si>
  <si>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</si>
  <si>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</si>
  <si>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</si>
  <si>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</si>
  <si>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</si>
  <si>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</si>
  <si>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</si>
  <si>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</si>
  <si>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</si>
  <si>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</si>
  <si>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</si>
  <si>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</si>
  <si>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</si>
  <si>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</si>
  <si>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</si>
  <si>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</si>
  <si>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</si>
  <si>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</si>
  <si>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</si>
  <si>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</si>
  <si>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</si>
  <si>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</si>
  <si>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</si>
  <si>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</si>
  <si>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</si>
  <si>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</si>
  <si>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</si>
  <si>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</si>
  <si>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</si>
  <si>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</si>
  <si>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</si>
  <si>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</si>
  <si>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</si>
  <si>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</si>
  <si>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</si>
  <si>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</si>
  <si>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</si>
  <si>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</si>
  <si>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</si>
  <si>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</si>
  <si>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</si>
  <si>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</si>
  <si>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</si>
  <si>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</si>
  <si>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</si>
  <si>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</si>
  <si>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</si>
  <si>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</si>
  <si>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</si>
  <si>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</si>
  <si>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</si>
  <si>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</si>
  <si>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</si>
  <si>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</si>
  <si>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</si>
  <si>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</si>
  <si>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</si>
  <si>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</si>
  <si>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</si>
  <si>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</si>
  <si>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</si>
  <si>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</si>
  <si>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</si>
  <si>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</si>
  <si>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</si>
  <si>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</si>
  <si>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</si>
  <si>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</si>
  <si>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</si>
  <si>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</si>
  <si>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</si>
  <si>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</si>
  <si>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</si>
  <si>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</si>
  <si>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</si>
  <si>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</si>
  <si>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</si>
  <si>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</si>
  <si>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</si>
  <si>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</si>
  <si>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</si>
  <si>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</si>
  <si>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</si>
  <si>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</si>
  <si>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</si>
  <si>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</si>
  <si>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</si>
  <si>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</si>
  <si>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</si>
  <si>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</si>
  <si>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</si>
  <si>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</si>
  <si>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</si>
  <si>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</si>
  <si>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</si>
  <si>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</si>
  <si>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</si>
  <si>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</si>
  <si>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</si>
  <si>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</si>
  <si>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</si>
  <si>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</si>
  <si>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</si>
  <si>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</si>
  <si>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</si>
  <si>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</si>
  <si>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</si>
  <si>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</si>
  <si>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</si>
  <si>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</si>
  <si>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</si>
  <si>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</si>
  <si>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</si>
  <si>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</si>
  <si>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</si>
  <si>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</si>
  <si>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</si>
  <si>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</si>
  <si>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</si>
  <si>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</si>
  <si>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</si>
  <si>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</si>
  <si>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</si>
  <si>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</si>
  <si>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</si>
  <si>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</si>
  <si>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</si>
  <si>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</si>
  <si>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</si>
  <si>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</si>
  <si>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</si>
  <si>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</si>
  <si>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</si>
  <si>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</si>
  <si>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</si>
  <si>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</si>
  <si>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</si>
  <si>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</si>
  <si>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</si>
  <si>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</si>
  <si>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</si>
  <si>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</si>
  <si>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</si>
  <si>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</si>
  <si>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</si>
  <si>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</si>
  <si>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</si>
  <si>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</si>
  <si>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</si>
  <si>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</si>
  <si>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</si>
  <si>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</si>
  <si>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</si>
  <si>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</si>
  <si>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</si>
  <si>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</si>
  <si>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</si>
  <si>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</si>
  <si>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</si>
  <si>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</si>
  <si>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</si>
  <si>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</si>
  <si>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</si>
  <si>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</si>
  <si>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</si>
  <si>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</si>
  <si>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</si>
  <si>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</si>
  <si>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</si>
  <si>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</si>
  <si>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</si>
  <si>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</si>
  <si>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</si>
  <si>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</si>
  <si>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</si>
  <si>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</si>
  <si>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</si>
  <si>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</si>
  <si>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</si>
  <si>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</si>
  <si>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</si>
  <si>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</si>
  <si>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</si>
  <si>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</si>
  <si>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</si>
  <si>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</si>
  <si>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</si>
  <si>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</si>
  <si>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</si>
  <si>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</si>
  <si>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</si>
  <si>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</si>
  <si>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</si>
  <si>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</si>
  <si>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</si>
  <si>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</si>
  <si>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</si>
  <si>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</si>
  <si>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</si>
  <si>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</si>
  <si>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</si>
  <si>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</si>
  <si>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</si>
  <si>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</si>
  <si>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</si>
  <si>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</si>
  <si>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</si>
  <si>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</si>
  <si>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</si>
  <si>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</si>
  <si>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</si>
  <si>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</si>
  <si>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</si>
  <si>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</si>
  <si>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</si>
  <si>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</si>
  <si>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</si>
  <si>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</si>
  <si>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</si>
  <si>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</si>
  <si>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</si>
  <si>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</si>
  <si>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</si>
  <si>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</si>
  <si>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</si>
  <si>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</si>
  <si>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</si>
  <si>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</si>
  <si>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</si>
  <si>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</si>
  <si>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</si>
  <si>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</si>
  <si>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</si>
  <si>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</si>
  <si>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</si>
  <si>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</si>
  <si>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</si>
  <si>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</si>
  <si>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</si>
  <si>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</si>
  <si>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</si>
  <si>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</si>
  <si>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</si>
  <si>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</si>
  <si>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</si>
  <si>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</si>
  <si>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</si>
  <si>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</si>
  <si>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</si>
  <si>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</si>
  <si>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</si>
  <si>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</si>
  <si>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</si>
  <si>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</si>
  <si>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</si>
  <si>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</si>
  <si>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</si>
  <si>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</si>
  <si>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</si>
  <si>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</si>
  <si>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</si>
  <si>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</si>
  <si>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</si>
  <si>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</si>
  <si>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</si>
  <si>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</si>
  <si>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</si>
  <si>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</si>
  <si>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</si>
  <si>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</si>
  <si>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</si>
  <si>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</si>
  <si>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</si>
  <si>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</si>
  <si>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</si>
  <si>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</si>
  <si>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</si>
  <si>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</si>
  <si>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</si>
  <si>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</si>
  <si>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</si>
  <si>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</si>
  <si>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</si>
  <si>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</si>
  <si>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</si>
  <si>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</si>
  <si>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</si>
  <si>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</si>
  <si>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</si>
  <si>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</si>
  <si>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</si>
  <si>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</si>
  <si>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</si>
  <si>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</si>
  <si>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</si>
  <si>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</si>
  <si>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</si>
  <si>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</si>
  <si>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</si>
  <si>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</si>
  <si>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</si>
  <si>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</si>
  <si>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</si>
  <si>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</si>
  <si>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</si>
  <si>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</si>
  <si>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</si>
  <si>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</si>
  <si>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</si>
  <si>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</si>
  <si>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</si>
  <si>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</si>
  <si>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</si>
  <si>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</si>
  <si>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</si>
  <si>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</si>
  <si>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</si>
  <si>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</si>
  <si>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</si>
  <si>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</si>
  <si>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</si>
  <si>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</si>
  <si>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</si>
  <si>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</si>
  <si>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</si>
  <si>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</si>
  <si>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</si>
  <si>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</si>
  <si>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</si>
  <si>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</si>
  <si>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</si>
  <si>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</si>
  <si>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</si>
  <si>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</si>
  <si>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</si>
  <si>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</si>
  <si>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</si>
  <si>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</si>
  <si>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</si>
  <si>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</si>
  <si>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</si>
  <si>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</si>
  <si>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</si>
  <si>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</si>
  <si>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</si>
  <si>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</si>
  <si>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</si>
  <si>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</si>
  <si>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</si>
  <si>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</si>
  <si>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</si>
  <si>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</si>
  <si>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</si>
  <si>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</si>
  <si>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</si>
  <si>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</si>
  <si>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</si>
  <si>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</si>
  <si>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</si>
  <si>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</si>
  <si>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</si>
  <si>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</si>
  <si>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</si>
  <si>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</si>
  <si>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</si>
  <si>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</si>
  <si>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</si>
  <si>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</si>
  <si>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</si>
  <si>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</si>
  <si>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</si>
  <si>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</si>
  <si>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</si>
  <si>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</si>
  <si>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</si>
  <si>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</si>
  <si>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</si>
  <si>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</si>
  <si>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</si>
  <si>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</si>
  <si>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</si>
  <si>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</si>
  <si>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</si>
  <si>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</si>
  <si>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</si>
  <si>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</si>
  <si>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</si>
  <si>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</si>
  <si>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</si>
  <si>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</si>
  <si>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</si>
  <si>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</si>
  <si>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</si>
  <si>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</si>
  <si>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</si>
  <si>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</si>
  <si>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</si>
  <si>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</si>
  <si>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</si>
  <si>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</si>
  <si>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</si>
  <si>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</si>
  <si>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</si>
  <si>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</si>
  <si>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</si>
  <si>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</si>
  <si>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</si>
  <si>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</si>
  <si>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</si>
  <si>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</si>
  <si>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</si>
  <si>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</si>
  <si>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</si>
  <si>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</si>
  <si>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</si>
  <si>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</si>
  <si>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</si>
  <si>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</si>
  <si>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</si>
  <si>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</si>
  <si>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</si>
  <si>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</si>
  <si>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</si>
  <si>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</si>
  <si>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</si>
  <si>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</si>
  <si>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</si>
  <si>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</si>
  <si>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</si>
  <si>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</si>
  <si>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</si>
  <si>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</si>
  <si>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</si>
  <si>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</si>
  <si>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</si>
  <si>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</si>
  <si>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</si>
  <si>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</si>
  <si>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</si>
  <si>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</si>
  <si>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</si>
  <si>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</si>
  <si>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</si>
  <si>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</si>
  <si>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</si>
  <si>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</si>
  <si>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</si>
  <si>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</si>
  <si>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</si>
  <si>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</si>
  <si>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</si>
  <si>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</si>
  <si>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</si>
  <si>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</si>
  <si>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</si>
  <si>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</si>
  <si>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</si>
  <si>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</si>
  <si>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</si>
  <si>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</si>
  <si>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</si>
  <si>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</si>
  <si>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</si>
  <si>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</si>
  <si>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</si>
  <si>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</si>
  <si>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</si>
  <si>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</si>
  <si>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</si>
  <si>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</si>
  <si>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</si>
  <si>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</si>
  <si>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</si>
  <si>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</si>
  <si>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</si>
  <si>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</si>
  <si>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</si>
  <si>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</si>
  <si>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</si>
  <si>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</si>
  <si>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</si>
  <si>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</si>
  <si>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</si>
  <si>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</si>
  <si>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</si>
  <si>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</si>
  <si>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</si>
  <si>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</si>
  <si>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</si>
  <si>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</si>
  <si>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</si>
  <si>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</si>
  <si>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</si>
  <si>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</si>
  <si>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</si>
  <si>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</si>
  <si>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</si>
  <si>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</si>
  <si>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</si>
  <si>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</si>
  <si>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</si>
  <si>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</si>
  <si>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</si>
  <si>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</si>
  <si>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</si>
  <si>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</si>
  <si>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</si>
  <si>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</si>
  <si>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</si>
  <si>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</si>
  <si>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</si>
  <si>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</si>
  <si>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</si>
  <si>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</si>
  <si>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</si>
  <si>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</si>
  <si>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</si>
  <si>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</si>
  <si>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</si>
  <si>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</si>
  <si>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</si>
  <si>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</si>
  <si>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</si>
  <si>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</si>
  <si>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</si>
  <si>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</si>
  <si>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</si>
  <si>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</si>
  <si>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</si>
  <si>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</si>
  <si>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</si>
  <si>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</si>
  <si>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</si>
  <si>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</si>
  <si>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</si>
  <si>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</si>
  <si>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</si>
  <si>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</si>
  <si>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</si>
  <si>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</si>
  <si>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</si>
  <si>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</si>
  <si>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</si>
  <si>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</si>
  <si>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</si>
  <si>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</si>
  <si>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</si>
  <si>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</si>
  <si>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</si>
  <si>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</si>
  <si>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</si>
  <si>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</si>
  <si>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</si>
  <si>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</si>
  <si>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</si>
  <si>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</si>
  <si>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</si>
  <si>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</si>
  <si>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</si>
  <si>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</si>
  <si>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</si>
  <si>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</si>
  <si>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</si>
  <si>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</si>
  <si>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</si>
  <si>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</si>
  <si>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</si>
  <si>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</si>
  <si>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</si>
  <si>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</si>
  <si>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</si>
  <si>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</si>
  <si>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</si>
  <si>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</si>
  <si>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</si>
  <si>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</si>
  <si>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</si>
  <si>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</si>
  <si>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</si>
  <si>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</si>
  <si>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</si>
  <si>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</si>
  <si>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</si>
  <si>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</si>
  <si>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</si>
  <si>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</si>
  <si>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</si>
  <si>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</si>
  <si>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</si>
  <si>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</si>
  <si>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</si>
  <si>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</si>
  <si>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</si>
  <si>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</si>
  <si>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</si>
  <si>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</si>
  <si>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</si>
  <si>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</si>
  <si>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</si>
  <si>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</si>
  <si>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</si>
  <si>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</si>
  <si>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</si>
  <si>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</si>
  <si>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</si>
  <si>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</si>
  <si>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</si>
  <si>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</si>
  <si>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</si>
  <si>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</si>
  <si>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</si>
  <si>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</si>
  <si>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</si>
  <si>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</si>
  <si>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</si>
  <si>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</si>
  <si>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</si>
  <si>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</si>
  <si>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</si>
  <si>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</si>
  <si>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</si>
  <si>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</si>
  <si>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</si>
  <si>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</si>
  <si>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</si>
  <si>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</si>
  <si>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</si>
  <si>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</si>
  <si>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</si>
  <si>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</si>
  <si>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</si>
  <si>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</si>
  <si>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</si>
  <si>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</si>
  <si>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</si>
  <si>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</si>
  <si>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</si>
  <si>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</si>
  <si>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</si>
  <si>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</si>
  <si>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</si>
  <si>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</si>
  <si>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</si>
  <si>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</si>
  <si>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</si>
  <si>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</si>
  <si>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</si>
  <si>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</si>
  <si>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</si>
  <si>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</si>
  <si>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</si>
  <si>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</si>
  <si>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</si>
  <si>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</si>
  <si>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</si>
  <si>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</si>
  <si>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</si>
  <si>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</si>
  <si>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</si>
  <si>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</si>
  <si>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</si>
  <si>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</si>
  <si>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</si>
  <si>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</si>
  <si>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</si>
  <si>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</si>
  <si>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</si>
  <si>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</si>
  <si>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</si>
  <si>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</si>
  <si>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</si>
  <si>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</si>
  <si>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</si>
  <si>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</si>
  <si>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</si>
  <si>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</si>
  <si>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</si>
  <si>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</si>
  <si>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</si>
  <si>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</si>
  <si>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</si>
  <si>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</si>
  <si>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</si>
  <si>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</si>
  <si>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</si>
  <si>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</si>
  <si>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</si>
  <si>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</si>
  <si>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</si>
  <si>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</si>
  <si>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</si>
  <si>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</si>
  <si>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</si>
  <si>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</si>
  <si>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</si>
  <si>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</si>
  <si>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</si>
  <si>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</si>
  <si>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</si>
  <si>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</si>
  <si>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</si>
  <si>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</si>
  <si>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</si>
  <si>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</si>
  <si>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</si>
  <si>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</si>
  <si>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</si>
  <si>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</si>
  <si>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</si>
  <si>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</si>
  <si>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</si>
  <si>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</si>
  <si>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</si>
  <si>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</si>
  <si>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</si>
  <si>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</si>
  <si>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</si>
  <si>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</si>
  <si>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</si>
  <si>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</si>
  <si>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</si>
  <si>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</si>
  <si>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</si>
  <si>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</si>
  <si>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</si>
  <si>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</si>
  <si>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</si>
  <si>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</si>
  <si>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</si>
  <si>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</si>
  <si>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</si>
  <si>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</si>
  <si>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</si>
  <si>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</si>
  <si>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</si>
  <si>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</si>
  <si>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</si>
  <si>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</si>
  <si>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</si>
  <si>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</si>
  <si>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</si>
  <si>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</si>
  <si>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</si>
  <si>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</si>
  <si>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</si>
  <si>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</si>
  <si>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</si>
  <si>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</si>
  <si>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</si>
  <si>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</si>
  <si>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</si>
  <si>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</si>
  <si>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</si>
  <si>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</si>
  <si>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</si>
  <si>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</si>
  <si>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</si>
  <si>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</si>
  <si>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</si>
  <si>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</si>
  <si>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</si>
  <si>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</si>
  <si>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</si>
  <si>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</si>
  <si>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</si>
  <si>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</si>
  <si>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</si>
  <si>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</si>
  <si>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</si>
  <si>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</si>
  <si>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</si>
  <si>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</si>
  <si>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</si>
  <si>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</si>
  <si>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</si>
  <si>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</si>
  <si>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</si>
  <si>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</si>
  <si>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</si>
  <si>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</si>
  <si>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</si>
  <si>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</si>
  <si>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</si>
  <si>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</si>
  <si>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</si>
  <si>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</si>
  <si>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</si>
  <si>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</si>
  <si>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</si>
  <si>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</si>
  <si>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</si>
  <si>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</si>
  <si>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</si>
  <si>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</si>
  <si>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</si>
  <si>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</si>
  <si>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</si>
  <si>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</si>
  <si>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</si>
  <si>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</si>
  <si>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</si>
  <si>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</si>
  <si>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</si>
  <si>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</si>
  <si>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</si>
  <si>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</si>
  <si>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</si>
  <si>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</si>
  <si>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</si>
  <si>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</si>
  <si>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</si>
  <si>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</si>
  <si>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</si>
  <si>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</si>
  <si>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</si>
  <si>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</si>
  <si>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</si>
  <si>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</si>
  <si>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</si>
  <si>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</si>
  <si>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</si>
  <si>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</si>
  <si>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</si>
  <si>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</si>
  <si>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</si>
  <si>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</si>
  <si>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</si>
  <si>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</si>
  <si>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</si>
  <si>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</si>
  <si>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</si>
  <si>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</si>
  <si>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</si>
  <si>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</si>
  <si>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</si>
  <si>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</si>
  <si>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</si>
  <si>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</si>
  <si>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</si>
  <si>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</si>
  <si>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</si>
  <si>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</si>
  <si>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</si>
  <si>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</si>
  <si>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</si>
  <si>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</si>
  <si>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</si>
  <si>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</si>
  <si>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</si>
  <si>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</si>
  <si>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</si>
  <si>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</si>
  <si>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</si>
  <si>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</si>
  <si>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</si>
  <si>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</si>
  <si>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</si>
  <si>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</si>
  <si>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</si>
  <si>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</si>
  <si>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</si>
  <si>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</si>
  <si>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</si>
  <si>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</si>
  <si>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</si>
  <si>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</si>
  <si>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</si>
  <si>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</si>
  <si>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</si>
  <si>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</si>
  <si>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</si>
  <si>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</si>
  <si>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</si>
  <si>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</si>
  <si>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</si>
  <si>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</si>
  <si>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</si>
  <si>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</si>
  <si>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</si>
  <si>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</si>
  <si>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</si>
  <si>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</si>
  <si>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</si>
  <si>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</si>
  <si>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</si>
  <si>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</si>
  <si>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</si>
  <si>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</si>
  <si>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</si>
  <si>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</si>
  <si>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</si>
  <si>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</si>
  <si>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</si>
  <si>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</si>
  <si>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</si>
  <si>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</si>
  <si>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</si>
  <si>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</si>
  <si>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</si>
  <si>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</si>
  <si>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</si>
  <si>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</si>
  <si>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</si>
  <si>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</si>
  <si>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</si>
  <si>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</si>
  <si>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</si>
  <si>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</si>
  <si>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</si>
  <si>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</si>
  <si>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</si>
  <si>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</si>
  <si>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</si>
  <si>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</si>
  <si>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</si>
  <si>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</si>
  <si>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</si>
  <si>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</si>
  <si>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</si>
  <si>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</si>
  <si>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</si>
  <si>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</si>
  <si>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</si>
  <si>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</si>
  <si>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</si>
  <si>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</si>
  <si>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</si>
  <si>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</si>
  <si>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</si>
  <si>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</si>
  <si>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</si>
  <si>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</si>
  <si>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</si>
  <si>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</si>
  <si>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</si>
  <si>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</si>
  <si>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</si>
  <si>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</si>
  <si>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</si>
  <si>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</si>
  <si>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</si>
  <si>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</si>
  <si>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</si>
  <si>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</si>
  <si>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</si>
  <si>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</si>
  <si>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</si>
  <si>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</si>
  <si>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</si>
  <si>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</si>
  <si>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</si>
  <si>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</si>
  <si>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</si>
  <si>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</si>
  <si>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</si>
  <si>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</si>
  <si>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</si>
  <si>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</si>
  <si>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</si>
  <si>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</si>
  <si>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</si>
  <si>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</si>
  <si>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</si>
  <si>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</si>
  <si>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</si>
  <si>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</si>
  <si>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</si>
  <si>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</si>
  <si>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</si>
  <si>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</si>
  <si>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</si>
  <si>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</si>
  <si>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</si>
  <si>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</si>
  <si>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</si>
  <si>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</si>
  <si>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</si>
  <si>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</si>
  <si>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</si>
  <si>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</si>
  <si>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</si>
  <si>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</si>
  <si>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</si>
  <si>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</si>
  <si>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</si>
  <si>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</si>
  <si>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</si>
  <si>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</si>
  <si>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</si>
  <si>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</si>
  <si>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</si>
  <si>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</si>
  <si>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</si>
  <si>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</si>
  <si>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</si>
  <si>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</si>
  <si>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</si>
  <si>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</si>
  <si>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</si>
  <si>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</si>
  <si>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</si>
  <si>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</si>
  <si>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</si>
  <si>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</si>
  <si>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</si>
  <si>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</si>
  <si>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</si>
  <si>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</si>
  <si>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</si>
  <si>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</si>
  <si>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</si>
  <si>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</si>
  <si>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</si>
  <si>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</si>
  <si>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</si>
  <si>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</si>
  <si>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</si>
  <si>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</si>
  <si>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</si>
  <si>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</si>
  <si>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</si>
  <si>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</si>
  <si>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</si>
  <si>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</si>
  <si>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</si>
  <si>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</si>
  <si>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</si>
  <si>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</si>
  <si>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</si>
  <si>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</si>
  <si>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</si>
  <si>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</si>
  <si>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</si>
  <si>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</si>
  <si>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</si>
  <si>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</si>
  <si>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</si>
  <si>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</si>
  <si>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</si>
  <si>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</si>
  <si>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</si>
  <si>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</si>
  <si>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</si>
  <si>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</si>
  <si>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</si>
  <si>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</si>
  <si>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</si>
  <si>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</si>
  <si>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</si>
  <si>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</si>
  <si>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</si>
  <si>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</si>
  <si>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</si>
  <si>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</si>
  <si>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</si>
  <si>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</si>
  <si>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</si>
  <si>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</si>
  <si>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</si>
  <si>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</si>
  <si>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</si>
  <si>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</si>
  <si>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</si>
  <si>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</si>
  <si>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</si>
  <si>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</si>
  <si>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</si>
  <si>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</si>
  <si>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</si>
  <si>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</si>
  <si>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</si>
  <si>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</si>
  <si>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</si>
  <si>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</si>
  <si>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</si>
  <si>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</si>
  <si>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</si>
  <si>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</si>
  <si>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</si>
  <si>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</si>
  <si>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</si>
  <si>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</si>
  <si>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</si>
  <si>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</si>
  <si>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</si>
  <si>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</si>
  <si>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</si>
  <si>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</si>
  <si>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</si>
  <si>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</si>
  <si>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</si>
  <si>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</si>
  <si>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</si>
  <si>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</si>
  <si>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</si>
  <si>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</si>
  <si>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</si>
  <si>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</si>
  <si>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</si>
  <si>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</si>
  <si>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</si>
  <si>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</si>
  <si>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</si>
  <si>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</si>
  <si>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</si>
  <si>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</si>
  <si>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</si>
  <si>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</si>
  <si>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</si>
  <si>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</si>
  <si>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</si>
  <si>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</si>
  <si>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</si>
  <si>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</si>
  <si>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</si>
  <si>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</si>
  <si>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</si>
  <si>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</si>
  <si>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</si>
  <si>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</si>
  <si>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</si>
  <si>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</si>
  <si>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</si>
  <si>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</si>
  <si>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</si>
  <si>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</si>
  <si>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</si>
  <si>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</si>
  <si>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</si>
  <si>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</si>
  <si>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</si>
  <si>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</si>
  <si>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</si>
  <si>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</si>
  <si>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</si>
  <si>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</si>
  <si>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</si>
  <si>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</si>
  <si>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</si>
  <si>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</si>
  <si>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</si>
  <si>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</si>
  <si>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</si>
  <si>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</si>
  <si>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</si>
  <si>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</si>
  <si>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</si>
  <si>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</si>
  <si>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</si>
  <si>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</si>
  <si>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</si>
  <si>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</si>
  <si>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</si>
  <si>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</si>
  <si>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</si>
  <si>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</si>
  <si>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</si>
  <si>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</si>
  <si>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</si>
  <si>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</si>
  <si>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</si>
  <si>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</si>
  <si>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</si>
  <si>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</si>
  <si>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</si>
  <si>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</si>
  <si>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</si>
  <si>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</si>
  <si>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</si>
  <si>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</si>
  <si>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</si>
  <si>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</si>
  <si>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</si>
  <si>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</si>
  <si>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</si>
  <si>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</si>
  <si>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</si>
  <si>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</si>
  <si>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</si>
  <si>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</si>
  <si>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</si>
  <si>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</si>
  <si>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</si>
  <si>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</si>
  <si>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</si>
  <si>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</si>
  <si>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</si>
  <si>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</si>
  <si>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</si>
  <si>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</si>
  <si>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</si>
  <si>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</si>
  <si>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</si>
  <si>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</si>
  <si>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</si>
  <si>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</si>
  <si>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</si>
  <si>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</si>
  <si>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</si>
  <si>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</si>
  <si>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</si>
  <si>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</si>
  <si>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</si>
  <si>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</si>
  <si>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</si>
  <si>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</si>
  <si>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</si>
  <si>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</si>
  <si>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</si>
  <si>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</si>
  <si>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</si>
  <si>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</si>
  <si>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</si>
  <si>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</si>
  <si>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</si>
  <si>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</si>
  <si>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</si>
  <si>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</si>
  <si>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</si>
  <si>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</si>
  <si>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</si>
  <si>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</si>
  <si>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</si>
  <si>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</si>
  <si>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</si>
  <si>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</si>
  <si>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</si>
  <si>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</si>
  <si>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</si>
  <si>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</si>
  <si>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</si>
  <si>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</si>
  <si>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</si>
  <si>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</si>
  <si>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</si>
  <si>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</si>
  <si>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</si>
  <si>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</si>
  <si>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</si>
  <si>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</si>
  <si>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</si>
  <si>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</si>
  <si>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</si>
  <si>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</si>
  <si>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</si>
  <si>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</si>
  <si>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</si>
  <si>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</si>
  <si>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</si>
  <si>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</si>
  <si>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</si>
  <si>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</si>
  <si>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</si>
  <si>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</si>
  <si>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</si>
  <si>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</si>
  <si>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</si>
  <si>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</si>
  <si>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</si>
  <si>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</si>
  <si>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</si>
  <si>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</si>
  <si>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</si>
  <si>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</si>
  <si>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</si>
  <si>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</si>
  <si>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</si>
  <si>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</si>
  <si>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</si>
  <si>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</si>
  <si>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</si>
  <si>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</si>
  <si>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</si>
  <si>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</si>
  <si>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</si>
  <si>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</si>
  <si>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</si>
  <si>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</si>
  <si>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</si>
  <si>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</si>
  <si>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</si>
  <si>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</si>
  <si>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</si>
  <si>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</si>
  <si>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</si>
  <si>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</si>
  <si>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</si>
  <si>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</si>
  <si>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</si>
  <si>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</si>
  <si>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</si>
  <si>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</si>
  <si>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</si>
  <si>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</si>
  <si>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</si>
  <si>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</si>
  <si>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</si>
  <si>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</si>
  <si>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</si>
  <si>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</si>
  <si>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</si>
  <si>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</si>
  <si>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</si>
  <si>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</si>
  <si>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</si>
  <si>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</si>
  <si>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</si>
  <si>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</si>
  <si>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</si>
  <si>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</si>
  <si>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</si>
  <si>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</si>
  <si>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</si>
  <si>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</si>
  <si>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</si>
  <si>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</si>
  <si>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</si>
  <si>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</si>
  <si>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</si>
  <si>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</si>
  <si>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</si>
  <si>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</si>
  <si>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</si>
  <si>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</si>
  <si>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</si>
  <si>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</si>
  <si>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</si>
  <si>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</si>
  <si>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</si>
  <si>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</si>
  <si>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</si>
  <si>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</si>
  <si>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</si>
  <si>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</si>
  <si>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</si>
  <si>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</si>
  <si>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</si>
  <si>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</si>
  <si>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</si>
  <si>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</si>
  <si>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</si>
  <si>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</si>
  <si>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</si>
  <si>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</si>
  <si>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</si>
  <si>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</si>
  <si>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</si>
  <si>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</si>
  <si>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</si>
  <si>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</si>
  <si>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</si>
  <si>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</si>
  <si>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</si>
  <si>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</si>
  <si>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</si>
  <si>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</si>
  <si>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</si>
  <si>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</si>
  <si>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</si>
  <si>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</si>
  <si>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</si>
  <si>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</si>
  <si>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</si>
  <si>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</si>
  <si>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</si>
  <si>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</si>
  <si>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</si>
  <si>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</si>
  <si>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</si>
  <si>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</si>
  <si>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</si>
  <si>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</si>
  <si>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</si>
  <si>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</si>
  <si>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</si>
  <si>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</si>
  <si>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</si>
  <si>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</si>
  <si>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</si>
  <si>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</si>
  <si>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</si>
  <si>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</si>
  <si>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</si>
  <si>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</si>
  <si>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</si>
  <si>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</si>
  <si>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</si>
  <si>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</si>
  <si>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</si>
  <si>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</si>
  <si>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</si>
  <si>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</si>
  <si>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</si>
  <si>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</si>
  <si>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</si>
  <si>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</si>
  <si>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</si>
  <si>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</si>
  <si>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</si>
  <si>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</si>
  <si>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</si>
  <si>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</si>
  <si>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</si>
  <si>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</si>
  <si>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</si>
  <si>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</si>
  <si>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</si>
  <si>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</si>
  <si>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</si>
  <si>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</si>
  <si>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</si>
  <si>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</si>
  <si>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</si>
  <si>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</si>
  <si>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</si>
  <si>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</si>
  <si>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</si>
  <si>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</si>
  <si>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</si>
  <si>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</si>
  <si>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</si>
  <si>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</si>
  <si>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</si>
  <si>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</si>
  <si>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</si>
  <si>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</si>
  <si>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</si>
  <si>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</si>
  <si>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</si>
  <si>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</si>
  <si>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</si>
  <si>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</si>
  <si>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</si>
  <si>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</si>
  <si>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</si>
  <si>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</si>
  <si>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</si>
  <si>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</si>
  <si>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</si>
  <si>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</si>
  <si>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</si>
  <si>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</si>
  <si>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</si>
  <si>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</si>
  <si>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</si>
  <si>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</si>
  <si>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</si>
  <si>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</si>
  <si>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</si>
  <si>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</si>
  <si>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</si>
  <si>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</si>
  <si>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</si>
  <si>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</si>
  <si>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</si>
  <si>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</si>
  <si>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</si>
  <si>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</si>
  <si>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</si>
  <si>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</si>
  <si>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</si>
  <si>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</si>
  <si>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</si>
  <si>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</si>
  <si>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</si>
  <si>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</si>
  <si>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</si>
  <si>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</si>
  <si>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</si>
  <si>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</si>
  <si>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</si>
  <si>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</si>
  <si>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</si>
  <si>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</si>
  <si>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</si>
  <si>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</si>
  <si>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</si>
  <si>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</si>
  <si>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</si>
  <si>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</si>
  <si>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</si>
  <si>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</si>
  <si>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</si>
  <si>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</si>
  <si>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</si>
  <si>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</si>
  <si>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</si>
  <si>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</si>
  <si>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</si>
  <si>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</si>
  <si>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</si>
  <si>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</si>
  <si>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</si>
  <si>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</si>
  <si>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</si>
  <si>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</si>
  <si>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</si>
  <si>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</si>
  <si>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</si>
  <si>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</si>
  <si>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</si>
  <si>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</si>
  <si>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</si>
  <si>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</si>
  <si>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</si>
  <si>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</si>
  <si>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</si>
  <si>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</si>
  <si>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</si>
  <si>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</si>
  <si>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</si>
  <si>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</si>
  <si>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</si>
  <si>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</si>
  <si>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</si>
  <si>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</si>
  <si>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</si>
  <si>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</si>
  <si>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</si>
  <si>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</si>
  <si>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</si>
  <si>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</si>
  <si>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</si>
  <si>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</si>
  <si>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</si>
  <si>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</si>
  <si>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</si>
  <si>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</si>
  <si>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</si>
  <si>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</si>
  <si>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</si>
  <si>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</si>
  <si>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</si>
  <si>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</si>
  <si>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</si>
  <si>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</si>
  <si>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</si>
  <si>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</si>
  <si>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</si>
  <si>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</si>
  <si>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</si>
  <si>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</si>
  <si>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</si>
  <si>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</si>
  <si>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</si>
  <si>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</si>
  <si>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</si>
  <si>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</si>
  <si>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</si>
  <si>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</si>
  <si>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</si>
  <si>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</si>
  <si>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</si>
  <si>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</si>
  <si>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</si>
  <si>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</si>
  <si>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</si>
  <si>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</si>
  <si>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</si>
  <si>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</si>
  <si>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</si>
  <si>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</si>
  <si>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</si>
  <si>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</si>
  <si>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</si>
  <si>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</si>
  <si>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</si>
  <si>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</si>
  <si>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</si>
  <si>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</si>
  <si>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</si>
  <si>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</si>
  <si>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</si>
  <si>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</si>
  <si>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</si>
  <si>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</si>
  <si>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</si>
  <si>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</si>
  <si>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</si>
  <si>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</si>
  <si>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</si>
  <si>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</si>
  <si>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</si>
  <si>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</si>
  <si>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</si>
  <si>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</si>
  <si>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</si>
  <si>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</si>
  <si>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</si>
  <si>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</si>
  <si>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</si>
  <si>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</si>
  <si>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</si>
  <si>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</si>
  <si>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</si>
  <si>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</si>
  <si>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</si>
  <si>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</si>
  <si>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</si>
  <si>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</si>
  <si>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</si>
  <si>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</si>
  <si>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</si>
  <si>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</si>
  <si>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</si>
  <si>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</si>
  <si>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</si>
  <si>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</si>
  <si>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</si>
  <si>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</si>
  <si>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</si>
  <si>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</si>
  <si>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</si>
  <si>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</si>
  <si>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</si>
  <si>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</si>
  <si>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</si>
  <si>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</si>
  <si>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</si>
  <si>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</si>
  <si>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</si>
  <si>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</si>
  <si>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</si>
  <si>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</si>
  <si>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</si>
  <si>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</si>
  <si>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</si>
  <si>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</si>
  <si>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</si>
  <si>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</si>
  <si>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</si>
  <si>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</si>
  <si>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</si>
  <si>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</si>
  <si>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</si>
  <si>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</si>
  <si>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</si>
  <si>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</si>
  <si>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</si>
  <si>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</si>
  <si>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</si>
  <si>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</si>
  <si>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</si>
  <si>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</si>
  <si>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</si>
  <si>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</si>
  <si>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</si>
  <si>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</si>
  <si>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</si>
  <si>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</si>
  <si>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</si>
  <si>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</si>
  <si>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</si>
  <si>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</si>
  <si>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</si>
  <si>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</si>
  <si>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</si>
  <si>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</si>
  <si>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</si>
  <si>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</si>
  <si>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</si>
  <si>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</si>
  <si>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</si>
  <si>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</si>
  <si>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</si>
  <si>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</si>
  <si>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</si>
  <si>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</si>
  <si>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</si>
  <si>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</si>
  <si>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</si>
  <si>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</si>
  <si>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</si>
  <si>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</si>
  <si>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</si>
  <si>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</si>
  <si>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</si>
  <si>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</si>
  <si>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</si>
  <si>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</si>
  <si>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</si>
  <si>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</si>
  <si>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</si>
  <si>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</si>
  <si>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</si>
  <si>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</si>
  <si>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</si>
  <si>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</si>
  <si>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</si>
  <si>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</si>
  <si>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</si>
  <si>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</si>
  <si>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</si>
  <si>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</si>
  <si>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</si>
  <si>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</si>
  <si>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</si>
  <si>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</si>
  <si>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</si>
  <si>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</si>
  <si>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</si>
  <si>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</si>
  <si>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</si>
  <si>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</si>
  <si>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</si>
  <si>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</si>
  <si>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</si>
  <si>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</si>
  <si>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</si>
  <si>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</si>
  <si>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</si>
  <si>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</si>
  <si>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</si>
  <si>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</si>
  <si>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</si>
  <si>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</si>
  <si>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</si>
  <si>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</si>
  <si>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</si>
  <si>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</si>
  <si>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</si>
  <si>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</si>
  <si>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</si>
  <si>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</si>
  <si>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</si>
  <si>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</si>
  <si>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</si>
  <si>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</si>
  <si>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</si>
  <si>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</si>
  <si>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</si>
  <si>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</si>
  <si>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</si>
  <si>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</si>
  <si>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</si>
  <si>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</si>
  <si>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</si>
  <si>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</si>
  <si>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</si>
  <si>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</si>
  <si>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</si>
  <si>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</si>
  <si>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</si>
  <si>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</si>
  <si>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</si>
  <si>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</si>
  <si>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</si>
  <si>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</si>
  <si>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</si>
  <si>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</si>
  <si>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</si>
  <si>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</si>
  <si>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</si>
  <si>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</si>
  <si>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</si>
  <si>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</si>
  <si>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</si>
  <si>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</si>
  <si>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</si>
  <si>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</si>
  <si>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</si>
  <si>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</si>
  <si>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</si>
  <si>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</si>
  <si>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</si>
  <si>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</si>
  <si>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</si>
  <si>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</si>
  <si>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</si>
  <si>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</si>
  <si>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</si>
  <si>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</si>
  <si>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</si>
  <si>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</si>
  <si>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</si>
  <si>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</si>
  <si>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</si>
  <si>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</si>
  <si>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</si>
  <si>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</si>
  <si>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</si>
  <si>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</si>
  <si>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</si>
  <si>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</si>
  <si>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</si>
  <si>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</si>
  <si>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</si>
  <si>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</si>
  <si>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</si>
  <si>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</si>
  <si>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</si>
  <si>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</si>
  <si>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</si>
  <si>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</si>
  <si>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</si>
  <si>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</si>
  <si>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</si>
  <si>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</si>
  <si>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</si>
  <si>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</si>
  <si>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</si>
  <si>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</si>
  <si>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</si>
  <si>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</si>
  <si>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</si>
  <si>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</si>
  <si>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</si>
  <si>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</si>
  <si>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</si>
  <si>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</si>
  <si>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</si>
  <si>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</si>
  <si>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</si>
  <si>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</si>
  <si>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</si>
  <si>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</si>
  <si>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</si>
  <si>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</si>
  <si>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</si>
  <si>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</si>
  <si>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</si>
  <si>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</si>
  <si>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</si>
  <si>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</si>
  <si>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</si>
  <si>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</si>
  <si>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</si>
  <si>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</si>
  <si>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</si>
  <si>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</si>
  <si>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</si>
  <si>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</si>
  <si>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</si>
  <si>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</si>
  <si>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</si>
  <si>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</si>
  <si>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</si>
  <si>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</si>
  <si>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</si>
  <si>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</si>
  <si>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</si>
  <si>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</si>
  <si>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</si>
  <si>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</si>
  <si>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</si>
  <si>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</si>
  <si>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</si>
  <si>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</si>
  <si>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</si>
  <si>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</si>
  <si>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</si>
  <si>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</si>
  <si>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</si>
  <si>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</si>
  <si>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</si>
  <si>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</si>
  <si>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</si>
  <si>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</si>
  <si>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</si>
  <si>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</si>
  <si>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</si>
  <si>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</si>
  <si>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</si>
  <si>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</si>
  <si>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</si>
  <si>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</si>
  <si>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</si>
  <si>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</si>
  <si>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</si>
  <si>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</si>
  <si>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</si>
  <si>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</si>
  <si>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</si>
  <si>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</si>
  <si>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</si>
  <si>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</si>
  <si>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</si>
  <si>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</si>
  <si>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</si>
  <si>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</si>
  <si>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</si>
  <si>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</si>
  <si>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</si>
  <si>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</si>
  <si>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</si>
  <si>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</si>
  <si>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</si>
  <si>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</si>
  <si>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</si>
  <si>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</si>
  <si>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</si>
  <si>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</si>
  <si>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</si>
  <si>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</si>
  <si>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</si>
  <si>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</si>
  <si>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</si>
  <si>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</si>
  <si>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</si>
  <si>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</si>
  <si>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</si>
  <si>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</si>
  <si>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</si>
  <si>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</si>
  <si>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</si>
  <si>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</si>
  <si>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</si>
  <si>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</si>
  <si>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</si>
  <si>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</si>
  <si>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</si>
  <si>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</si>
  <si>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</si>
  <si>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</si>
  <si>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</si>
  <si>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</si>
  <si>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</si>
  <si>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</si>
  <si>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</si>
  <si>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</si>
  <si>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</si>
  <si>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</si>
  <si>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</si>
  <si>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</si>
  <si>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</si>
  <si>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</si>
  <si>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</si>
  <si>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</si>
  <si>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</si>
  <si>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</si>
  <si>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</si>
  <si>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</si>
  <si>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</si>
  <si>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</si>
  <si>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</si>
  <si>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</si>
  <si>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</si>
  <si>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</si>
  <si>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</si>
  <si>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</si>
  <si>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</si>
  <si>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</si>
  <si>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</si>
  <si>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</si>
  <si>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</si>
  <si>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</si>
  <si>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</si>
  <si>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</si>
  <si>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</si>
  <si>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</si>
  <si>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</si>
  <si>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</si>
  <si>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</si>
  <si>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</si>
  <si>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</si>
  <si>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</si>
  <si>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</si>
  <si>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</si>
  <si>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</si>
  <si>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</si>
  <si>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</si>
  <si>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</si>
  <si>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</si>
  <si>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</si>
  <si>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</si>
  <si>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</si>
  <si>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</si>
  <si>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</si>
  <si>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</si>
  <si>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</si>
  <si>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</si>
  <si>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</si>
  <si>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</si>
  <si>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</si>
  <si>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</si>
  <si>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</si>
  <si>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</si>
  <si>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</si>
  <si>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</si>
  <si>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</si>
  <si>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</si>
  <si>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</si>
  <si>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</si>
  <si>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</si>
  <si>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</si>
  <si>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</si>
  <si>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</si>
  <si>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</si>
  <si>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</si>
  <si>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</si>
  <si>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</si>
  <si>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</si>
  <si>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</si>
  <si>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</si>
  <si>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</si>
  <si>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</si>
  <si>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</si>
  <si>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</si>
  <si>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</si>
  <si>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</si>
  <si>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</si>
  <si>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</si>
  <si>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</si>
  <si>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</si>
  <si>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</si>
  <si>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</si>
  <si>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</si>
  <si>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</si>
  <si>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</si>
  <si>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</si>
  <si>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</si>
  <si>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</si>
  <si>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</si>
  <si>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</si>
  <si>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</si>
  <si>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</si>
  <si>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</si>
  <si>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</si>
  <si>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</si>
  <si>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</si>
  <si>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</si>
  <si>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</si>
  <si>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</si>
  <si>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</si>
  <si>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</si>
  <si>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</si>
  <si>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</si>
  <si>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</si>
  <si>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</si>
  <si>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</si>
  <si>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</si>
  <si>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</si>
  <si>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</si>
  <si>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</si>
  <si>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</si>
  <si>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</si>
  <si>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</si>
  <si>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</si>
  <si>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</si>
  <si>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</si>
  <si>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</si>
  <si>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</si>
  <si>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</si>
  <si>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</si>
  <si>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</si>
  <si>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</si>
  <si>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</si>
  <si>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</si>
  <si>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</si>
  <si>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</si>
  <si>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</si>
  <si>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</si>
  <si>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</si>
  <si>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</si>
  <si>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</si>
  <si>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</si>
  <si>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</si>
  <si>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</si>
  <si>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</si>
  <si>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</si>
  <si>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</si>
  <si>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</si>
  <si>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</si>
  <si>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</si>
  <si>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</si>
  <si>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</si>
  <si>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</si>
  <si>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</si>
  <si>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</si>
  <si>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</si>
  <si>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</si>
  <si>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</si>
  <si>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</si>
  <si>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</si>
  <si>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</si>
  <si>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</si>
  <si>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</si>
  <si>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</si>
  <si>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</si>
  <si>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</si>
  <si>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</si>
  <si>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</si>
  <si>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</si>
  <si>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</si>
  <si>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</si>
  <si>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</si>
  <si>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</si>
  <si>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</si>
  <si>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</si>
  <si>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</si>
  <si>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</si>
  <si>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</si>
  <si>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</si>
  <si>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</si>
  <si>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</si>
  <si>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</si>
  <si>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</si>
  <si>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</si>
  <si>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</si>
  <si>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</si>
  <si>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</si>
  <si>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</si>
  <si>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</si>
  <si>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</si>
  <si>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</si>
  <si>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</si>
  <si>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</si>
  <si>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</si>
  <si>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</si>
  <si>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</si>
  <si>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</si>
  <si>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</si>
  <si>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</si>
  <si>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</si>
  <si>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</si>
  <si>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</si>
  <si>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</si>
  <si>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</si>
  <si>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</si>
  <si>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</si>
  <si>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</si>
  <si>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</si>
  <si>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</si>
  <si>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</si>
  <si>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</si>
  <si>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</si>
  <si>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</si>
  <si>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</si>
  <si>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</si>
  <si>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</si>
  <si>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</si>
  <si>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</si>
  <si>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</si>
  <si>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</si>
  <si>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</si>
  <si>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</si>
  <si>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</si>
  <si>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</si>
  <si>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</si>
  <si>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</si>
  <si>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</si>
  <si>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</si>
  <si>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</si>
  <si>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</si>
  <si>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</si>
  <si>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</si>
  <si>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</si>
  <si>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</si>
  <si>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</si>
  <si>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</si>
  <si>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</si>
  <si>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</si>
  <si>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</si>
  <si>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</si>
  <si>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</si>
  <si>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</si>
  <si>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</si>
  <si>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</si>
  <si>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</si>
  <si>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</si>
  <si>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</si>
  <si>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</si>
  <si>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</si>
  <si>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</si>
  <si>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</si>
  <si>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</si>
  <si>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</si>
  <si>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</si>
  <si>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</si>
  <si>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</si>
  <si>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</si>
  <si>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</si>
  <si>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</si>
  <si>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</si>
  <si>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</si>
  <si>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</si>
  <si>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</si>
  <si>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</si>
  <si>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</si>
  <si>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</si>
  <si>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</si>
  <si>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</si>
  <si>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</si>
  <si>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</si>
  <si>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</si>
  <si>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</si>
  <si>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</si>
  <si>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</si>
  <si>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</si>
  <si>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</si>
  <si>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</si>
  <si>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</si>
  <si>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</si>
  <si>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</si>
  <si>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</si>
  <si>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</si>
  <si>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</si>
  <si>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</si>
  <si>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</si>
  <si>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</si>
  <si>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</si>
  <si>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</si>
  <si>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</si>
  <si>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</si>
  <si>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</si>
  <si>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</si>
  <si>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</si>
  <si>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</si>
  <si>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</si>
  <si>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</si>
  <si>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</si>
  <si>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</si>
  <si>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</si>
  <si>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</si>
  <si>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</si>
  <si>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</si>
  <si>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</si>
  <si>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</si>
  <si>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</si>
  <si>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</si>
  <si>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</si>
  <si>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</si>
  <si>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</si>
  <si>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</si>
  <si>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</si>
  <si>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</si>
  <si>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</si>
  <si>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</si>
  <si>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</si>
  <si>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</si>
  <si>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</si>
  <si>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</si>
  <si>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</si>
  <si>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</si>
  <si>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</si>
  <si>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</si>
  <si>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</si>
  <si>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</si>
  <si>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</si>
  <si>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</si>
  <si>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</si>
  <si>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</si>
  <si>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</si>
  <si>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</si>
  <si>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</si>
  <si>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</si>
  <si>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</si>
  <si>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</si>
  <si>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</si>
  <si>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</si>
  <si>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</si>
  <si>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</si>
  <si>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</si>
  <si>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</si>
  <si>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</si>
  <si>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</si>
  <si>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</si>
  <si>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</si>
  <si>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</si>
  <si>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</si>
  <si>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</si>
  <si>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</si>
  <si>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</si>
  <si>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</si>
  <si>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</si>
  <si>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</si>
  <si>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</si>
  <si>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</si>
  <si>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</si>
  <si>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</si>
  <si>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</si>
  <si>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</si>
  <si>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</si>
  <si>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</si>
  <si>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</si>
  <si>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</si>
  <si>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</si>
  <si>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</si>
  <si>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</si>
  <si>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</si>
  <si>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</si>
  <si>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</si>
  <si>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</si>
  <si>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</si>
  <si>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</si>
  <si>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</si>
  <si>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</si>
  <si>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</si>
  <si>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</si>
  <si>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</si>
  <si>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</si>
  <si>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</si>
  <si>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</si>
  <si>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</si>
  <si>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</si>
  <si>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</si>
  <si>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</si>
  <si>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</si>
  <si>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</si>
  <si>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</si>
  <si>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</si>
  <si>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</si>
  <si>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</si>
  <si>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</si>
  <si>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</si>
  <si>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</si>
  <si>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</si>
  <si>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</si>
  <si>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</si>
  <si>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</si>
  <si>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</si>
  <si>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</si>
  <si>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</si>
  <si>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</si>
  <si>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</si>
  <si>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</si>
  <si>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</si>
  <si>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</si>
  <si>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</si>
  <si>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</si>
  <si>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</si>
  <si>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</si>
  <si>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</si>
  <si>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</si>
  <si>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</si>
  <si>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</si>
  <si>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</si>
  <si>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</si>
  <si>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</si>
  <si>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</si>
  <si>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</si>
  <si>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</si>
  <si>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</si>
  <si>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</si>
  <si>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</si>
  <si>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</si>
  <si>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</si>
  <si>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</si>
  <si>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</si>
  <si>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</si>
  <si>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</si>
  <si>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</si>
  <si>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</si>
  <si>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</si>
  <si>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</si>
  <si>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</si>
  <si>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</si>
  <si>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</si>
  <si>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</si>
  <si>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</si>
  <si>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</si>
  <si>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</si>
  <si>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</si>
  <si>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</si>
  <si>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</si>
  <si>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</si>
  <si>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</si>
  <si>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</si>
  <si>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</si>
  <si>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</si>
  <si>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</si>
  <si>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</si>
  <si>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</si>
  <si>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</si>
  <si>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</si>
  <si>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</si>
  <si>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</si>
  <si>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</si>
  <si>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</si>
  <si>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</si>
  <si>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</si>
  <si>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</si>
  <si>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</si>
  <si>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</si>
  <si>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</si>
  <si>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</si>
  <si>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</si>
  <si>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</si>
  <si>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</si>
  <si>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</si>
  <si>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</si>
  <si>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</si>
  <si>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</si>
  <si>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</si>
  <si>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</si>
  <si>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</si>
  <si>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</si>
  <si>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</si>
  <si>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</si>
  <si>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</si>
  <si>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</si>
  <si>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</si>
  <si>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</si>
  <si>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</si>
  <si>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</si>
  <si>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</si>
  <si>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</si>
  <si>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</si>
  <si>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</si>
  <si>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</si>
  <si>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</si>
  <si>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</si>
  <si>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</si>
  <si>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</si>
  <si>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</si>
  <si>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</si>
  <si>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</si>
  <si>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</si>
  <si>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</si>
  <si>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</si>
  <si>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</si>
  <si>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</si>
  <si>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</si>
  <si>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</si>
  <si>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</si>
  <si>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</si>
  <si>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</si>
  <si>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</si>
  <si>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</si>
  <si>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</si>
  <si>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</si>
  <si>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</si>
  <si>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</si>
  <si>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</si>
  <si>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</si>
  <si>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</si>
  <si>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</si>
  <si>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</si>
  <si>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</si>
  <si>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</si>
  <si>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</si>
  <si>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</si>
  <si>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</si>
  <si>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</si>
  <si>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</si>
  <si>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</si>
  <si>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</si>
  <si>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</si>
  <si>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</si>
  <si>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</si>
  <si>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</si>
  <si>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</si>
  <si>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</si>
  <si>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</si>
  <si>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</si>
  <si>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</si>
  <si>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</si>
  <si>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</si>
  <si>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</si>
  <si>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</si>
  <si>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</si>
  <si>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</si>
  <si>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</si>
  <si>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</si>
  <si>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</si>
  <si>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</si>
  <si>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</si>
  <si>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</si>
  <si>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</si>
  <si>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</si>
  <si>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</si>
  <si>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</si>
  <si>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</si>
  <si>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</si>
  <si>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</si>
  <si>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</si>
  <si>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</si>
  <si>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</si>
  <si>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</si>
  <si>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</si>
  <si>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</si>
  <si>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</si>
  <si>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</si>
  <si>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</si>
  <si>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</si>
  <si>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</si>
  <si>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</si>
  <si>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</si>
  <si>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</si>
  <si>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</si>
  <si>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</si>
  <si>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</si>
  <si>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</si>
  <si>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</si>
  <si>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</si>
  <si>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</si>
  <si>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</si>
  <si>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</si>
  <si>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</si>
  <si>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</si>
  <si>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</si>
  <si>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</si>
  <si>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</si>
  <si>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</si>
  <si>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</si>
  <si>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</si>
  <si>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</si>
  <si>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</si>
  <si>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</si>
  <si>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</si>
  <si>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</si>
  <si>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</si>
  <si>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</si>
  <si>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</si>
  <si>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</si>
  <si>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</si>
  <si>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</si>
  <si>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</si>
  <si>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</si>
  <si>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</si>
  <si>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</si>
  <si>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</si>
  <si>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</si>
  <si>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</si>
  <si>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</si>
  <si>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</si>
  <si>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</si>
  <si>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</si>
  <si>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</si>
  <si>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</si>
  <si>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</si>
  <si>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</si>
  <si>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</si>
  <si>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</si>
  <si>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</si>
  <si>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</si>
  <si>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</si>
  <si>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</si>
  <si>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</si>
  <si>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</si>
  <si>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</si>
  <si>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</si>
  <si>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</si>
  <si>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</si>
  <si>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</si>
  <si>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</si>
  <si>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</si>
  <si>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</si>
  <si>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</si>
  <si>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</si>
  <si>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</si>
  <si>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</si>
  <si>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</si>
  <si>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</si>
  <si>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</si>
  <si>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</si>
  <si>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</si>
  <si>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</si>
  <si>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</si>
  <si>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</si>
  <si>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</si>
  <si>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</si>
  <si>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</si>
  <si>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</si>
  <si>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</si>
  <si>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</si>
  <si>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</si>
  <si>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</si>
  <si>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</si>
  <si>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</si>
  <si>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</si>
  <si>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</si>
  <si>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</si>
  <si>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</si>
  <si>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</si>
  <si>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</si>
  <si>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</si>
  <si>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</si>
  <si>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</si>
  <si>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</si>
  <si>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</si>
  <si>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</si>
  <si>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</si>
  <si>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</si>
  <si>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</si>
  <si>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</si>
  <si>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</si>
  <si>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</si>
  <si>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</si>
  <si>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</si>
  <si>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</si>
  <si>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</si>
  <si>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</si>
  <si>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</si>
  <si>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</si>
  <si>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</si>
  <si>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</si>
  <si>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</si>
  <si>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</si>
  <si>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</si>
  <si>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</si>
  <si>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</si>
  <si>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</si>
  <si>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</si>
  <si>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</si>
  <si>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</si>
  <si>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</si>
  <si>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</si>
  <si>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</si>
  <si>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</si>
  <si>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</si>
  <si>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</si>
  <si>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</si>
  <si>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</si>
  <si>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</si>
  <si>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</si>
  <si>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</si>
  <si>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</si>
  <si>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</si>
  <si>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</si>
  <si>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</si>
  <si>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</si>
  <si>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</si>
  <si>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</si>
  <si>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</si>
  <si>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</si>
  <si>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</si>
  <si>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</si>
  <si>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</si>
  <si>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</si>
  <si>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</si>
  <si>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</si>
  <si>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</si>
  <si>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</si>
  <si>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</si>
  <si>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</si>
  <si>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</si>
  <si>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</si>
  <si>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</si>
  <si>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</si>
  <si>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</si>
  <si>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</si>
  <si>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</si>
  <si>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</si>
  <si>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</si>
  <si>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</si>
  <si>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</si>
  <si>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</si>
  <si>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</si>
  <si>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</si>
  <si>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</si>
  <si>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</si>
  <si>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</si>
  <si>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</si>
  <si>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</si>
  <si>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</si>
  <si>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</si>
  <si>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</si>
  <si>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</si>
  <si>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</si>
  <si>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</si>
  <si>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</si>
  <si>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</si>
  <si>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</si>
  <si>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</si>
  <si>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</si>
  <si>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</si>
  <si>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</si>
  <si>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</si>
  <si>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</si>
  <si>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</si>
  <si>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</si>
  <si>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</si>
  <si>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</si>
  <si>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</si>
  <si>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</si>
  <si>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</si>
  <si>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</si>
  <si>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</si>
  <si>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</si>
  <si>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</si>
  <si>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</si>
  <si>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</si>
  <si>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</si>
  <si>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</si>
  <si>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</si>
  <si>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</si>
  <si>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</si>
  <si>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</si>
  <si>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</si>
  <si>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</si>
  <si>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</si>
  <si>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</si>
  <si>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</si>
  <si>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</si>
  <si>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</si>
  <si>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</si>
  <si>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</si>
  <si>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</si>
  <si>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</si>
  <si>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</si>
  <si>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</si>
  <si>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</si>
  <si>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</si>
  <si>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</si>
  <si>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</si>
  <si>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</si>
  <si>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</si>
  <si>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</si>
  <si>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</si>
  <si>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</si>
  <si>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</si>
  <si>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</si>
  <si>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</si>
  <si>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</si>
  <si>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</si>
  <si>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</si>
  <si>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</si>
  <si>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</si>
  <si>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</si>
  <si>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</si>
  <si>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</si>
  <si>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</si>
  <si>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</si>
  <si>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</si>
  <si>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</si>
  <si>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</si>
  <si>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</si>
  <si>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</si>
  <si>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</si>
  <si>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</si>
  <si>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</si>
  <si>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</si>
  <si>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</si>
  <si>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</si>
  <si>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</si>
  <si>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</si>
  <si>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</si>
  <si>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</si>
  <si>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</si>
  <si>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</si>
  <si>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</si>
  <si>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</si>
  <si>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</si>
  <si>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</si>
  <si>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</si>
  <si>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</si>
  <si>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</si>
  <si>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</si>
  <si>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</si>
  <si>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</si>
  <si>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</si>
  <si>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</si>
  <si>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</si>
  <si>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</si>
  <si>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</si>
  <si>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</si>
  <si>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</si>
  <si>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</si>
  <si>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</si>
  <si>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</si>
  <si>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</si>
  <si>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</si>
  <si>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</si>
  <si>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</si>
  <si>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</si>
  <si>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</si>
  <si>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</si>
  <si>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</si>
  <si>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</si>
  <si>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</si>
  <si>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</si>
  <si>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</si>
  <si>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</si>
  <si>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</si>
  <si>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</si>
  <si>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</si>
  <si>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</si>
  <si>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</si>
  <si>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</si>
  <si>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</si>
  <si>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</si>
  <si>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</si>
  <si>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</si>
  <si>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</si>
  <si>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</si>
  <si>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</si>
  <si>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</si>
  <si>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</si>
  <si>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</si>
  <si>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</si>
  <si>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</si>
  <si>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</si>
  <si>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</si>
  <si>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</si>
  <si>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</si>
  <si>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</si>
  <si>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</si>
  <si>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</si>
  <si>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</si>
  <si>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</si>
  <si>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</si>
  <si>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</si>
  <si>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</si>
  <si>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</si>
  <si>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</si>
  <si>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</si>
  <si>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</si>
  <si>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</si>
  <si>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</si>
  <si>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</si>
  <si>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</si>
  <si>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</si>
  <si>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</si>
  <si>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</si>
  <si>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</si>
  <si>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</si>
  <si>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</si>
  <si>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</si>
  <si>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</si>
  <si>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</si>
  <si>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</si>
  <si>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</si>
  <si>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</si>
  <si>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</si>
  <si>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</si>
  <si>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</si>
  <si>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</si>
  <si>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</si>
  <si>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</si>
  <si>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</si>
  <si>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</si>
  <si>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</si>
  <si>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</si>
  <si>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</si>
  <si>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</si>
  <si>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</si>
  <si>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</si>
  <si>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</si>
  <si>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</si>
  <si>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</si>
  <si>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</si>
  <si>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</si>
  <si>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</si>
  <si>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</si>
  <si>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</si>
  <si>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</si>
  <si>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</si>
  <si>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</si>
  <si>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</si>
  <si>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</si>
  <si>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</si>
  <si>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</si>
  <si>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</si>
  <si>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</si>
  <si>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</si>
  <si>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</si>
  <si>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</si>
  <si>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</si>
  <si>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</si>
  <si>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</si>
  <si>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</si>
  <si>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</si>
  <si>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</si>
  <si>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</si>
  <si>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</si>
  <si>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</si>
  <si>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</si>
  <si>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</si>
  <si>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</si>
  <si>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</si>
  <si>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</si>
  <si>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</si>
  <si>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</si>
  <si>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</si>
  <si>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</si>
  <si>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</si>
  <si>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</si>
  <si>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</si>
  <si>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</si>
  <si>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</si>
  <si>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</si>
  <si>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</si>
  <si>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</si>
  <si>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</si>
  <si>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</si>
  <si>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</si>
  <si>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</si>
  <si>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</si>
  <si>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</si>
  <si>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</si>
  <si>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</si>
  <si>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</si>
  <si>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</si>
  <si>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</si>
  <si>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</si>
  <si>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</si>
  <si>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</si>
  <si>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</si>
  <si>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</si>
  <si>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</si>
  <si>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</si>
  <si>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</si>
  <si>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</si>
  <si>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</si>
  <si>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</si>
  <si>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</si>
  <si>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</si>
  <si>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</si>
  <si>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</si>
  <si>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</si>
  <si>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</si>
  <si>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</si>
  <si>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</si>
  <si>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</si>
  <si>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</si>
  <si>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</si>
  <si>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</si>
  <si>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</si>
  <si>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</si>
  <si>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</si>
  <si>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</si>
  <si>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</si>
  <si>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</si>
  <si>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</si>
  <si>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</si>
  <si>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</si>
  <si>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</si>
  <si>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</si>
  <si>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</si>
  <si>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</si>
  <si>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</si>
  <si>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</si>
  <si>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</si>
  <si>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</si>
  <si>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</si>
  <si>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</si>
  <si>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</si>
  <si>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</si>
  <si>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</si>
  <si>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</si>
  <si>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</si>
  <si>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</si>
  <si>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</si>
  <si>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</si>
  <si>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</si>
  <si>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</si>
  <si>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</si>
  <si>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</si>
  <si>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</si>
  <si>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</si>
  <si>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</si>
  <si>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</si>
  <si>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</si>
  <si>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</si>
  <si>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</si>
  <si>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</si>
  <si>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</si>
  <si>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</si>
  <si>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</si>
  <si>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</si>
  <si>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</si>
  <si>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</si>
  <si>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</si>
  <si>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</si>
  <si>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</si>
  <si>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</si>
  <si>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</si>
  <si>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</si>
  <si>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</si>
  <si>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</si>
  <si>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</si>
  <si>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</si>
  <si>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</si>
  <si>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</si>
  <si>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</si>
  <si>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</si>
  <si>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</si>
  <si>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</si>
  <si>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</si>
  <si>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</si>
  <si>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</si>
  <si>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</si>
  <si>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</si>
  <si>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</si>
  <si>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</si>
  <si>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</si>
  <si>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</si>
  <si>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</si>
  <si>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</si>
  <si>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</si>
  <si>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</si>
  <si>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</si>
  <si>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</si>
  <si>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</si>
  <si>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</si>
  <si>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</si>
  <si>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</si>
  <si>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</si>
  <si>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</si>
  <si>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</si>
  <si>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</si>
  <si>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</si>
  <si>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</si>
  <si>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</si>
  <si>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</si>
  <si>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</si>
  <si>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</si>
  <si>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</si>
  <si>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</si>
  <si>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</si>
  <si>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</si>
  <si>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</si>
  <si>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</si>
  <si>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</si>
  <si>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</si>
  <si>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</si>
  <si>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</si>
  <si>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</si>
  <si>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</si>
  <si>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</si>
  <si>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</si>
  <si>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</si>
  <si>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</si>
  <si>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</si>
  <si>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</si>
  <si>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</si>
  <si>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</si>
  <si>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</si>
  <si>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</si>
  <si>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</si>
  <si>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</si>
  <si>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</si>
  <si>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</si>
  <si>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</si>
  <si>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</si>
  <si>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</si>
  <si>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</si>
  <si>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</si>
  <si>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</si>
  <si>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</si>
  <si>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</si>
  <si>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</si>
  <si>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</si>
  <si>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</si>
  <si>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</si>
  <si>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</si>
  <si>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</si>
  <si>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</si>
  <si>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</si>
  <si>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</si>
  <si>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</si>
  <si>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</si>
  <si>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</si>
  <si>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</si>
  <si>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</si>
  <si>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</si>
  <si>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</si>
  <si>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</si>
  <si>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</si>
  <si>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</si>
  <si>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</si>
  <si>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</si>
  <si>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</si>
  <si>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</si>
  <si>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</si>
  <si>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</si>
  <si>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</si>
  <si>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</si>
  <si>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</si>
  <si>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</si>
  <si>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</si>
  <si>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</si>
  <si>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</si>
  <si>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</si>
  <si>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</si>
  <si>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</si>
  <si>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</si>
  <si>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</si>
  <si>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</si>
  <si>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</si>
  <si>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</si>
  <si>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</si>
  <si>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</si>
  <si>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</si>
  <si>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</si>
  <si>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</si>
  <si>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</si>
  <si>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</si>
  <si>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</si>
  <si>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</si>
  <si>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</si>
  <si>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</si>
  <si>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</si>
  <si>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</si>
  <si>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</si>
  <si>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</si>
  <si>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</si>
  <si>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</si>
  <si>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</si>
  <si>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</si>
  <si>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</si>
  <si>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</si>
  <si>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</si>
  <si>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</si>
  <si>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</si>
  <si>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</si>
  <si>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</si>
  <si>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</si>
  <si>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</si>
  <si>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</si>
  <si>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</si>
  <si>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</si>
  <si>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</si>
  <si>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</si>
  <si>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</si>
  <si>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</si>
  <si>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</si>
  <si>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</si>
  <si>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</si>
  <si>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</si>
  <si>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</si>
  <si>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</si>
  <si>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</si>
  <si>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</si>
  <si>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</si>
  <si>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</si>
  <si>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</si>
  <si>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</si>
  <si>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</si>
  <si>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</si>
  <si>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</si>
  <si>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</si>
  <si>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</si>
  <si>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</si>
  <si>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</si>
  <si>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</si>
  <si>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</si>
  <si>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</si>
  <si>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</si>
  <si>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</si>
  <si>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</si>
  <si>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</si>
  <si>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</si>
  <si>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</si>
  <si>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</si>
  <si>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</si>
  <si>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</si>
  <si>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</si>
  <si>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</si>
  <si>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</si>
  <si>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</si>
  <si>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</si>
  <si>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</si>
  <si>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</si>
  <si>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</si>
  <si>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</si>
  <si>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</si>
  <si>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</si>
  <si>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</si>
  <si>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</si>
  <si>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</si>
  <si>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</si>
  <si>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</si>
  <si>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</si>
  <si>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</si>
  <si>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</si>
  <si>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</si>
  <si>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</si>
  <si>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</si>
  <si>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</si>
  <si>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</si>
  <si>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</si>
  <si>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</si>
  <si>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</si>
  <si>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</si>
  <si>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</si>
  <si>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</si>
  <si>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</si>
  <si>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</si>
  <si>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</si>
  <si>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</si>
  <si>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</si>
  <si>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</si>
  <si>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</si>
  <si>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</si>
  <si>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</si>
  <si>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</si>
  <si>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</si>
  <si>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</si>
  <si>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</si>
  <si>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</si>
  <si>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</si>
  <si>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</si>
  <si>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</si>
  <si>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</si>
  <si>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</si>
  <si>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</si>
  <si>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</si>
  <si>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</si>
  <si>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</si>
  <si>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</si>
  <si>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</si>
  <si>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</si>
  <si>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</si>
  <si>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</si>
  <si>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</si>
  <si>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</si>
  <si>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</si>
  <si>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</si>
  <si>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</si>
  <si>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</si>
  <si>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</si>
  <si>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</si>
  <si>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</si>
  <si>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</si>
  <si>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</si>
  <si>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</si>
  <si>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</si>
  <si>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</si>
  <si>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</si>
  <si>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</si>
  <si>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</si>
  <si>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</si>
  <si>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</si>
  <si>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</si>
  <si>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</si>
  <si>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</si>
  <si>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</si>
  <si>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</si>
  <si>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</si>
  <si>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</si>
  <si>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</si>
  <si>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</si>
  <si>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</si>
  <si>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</si>
  <si>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</si>
  <si>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</si>
  <si>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</si>
  <si>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</si>
  <si>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</si>
  <si>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</si>
  <si>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</si>
  <si>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</si>
  <si>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</si>
  <si>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</si>
  <si>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</si>
  <si>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</si>
  <si>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</si>
  <si>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</si>
  <si>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</si>
  <si>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</si>
  <si>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</si>
  <si>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</si>
  <si>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</si>
  <si>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</si>
  <si>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</si>
  <si>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</si>
  <si>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</si>
  <si>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</si>
  <si>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</si>
  <si>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</si>
  <si>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</si>
  <si>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</si>
  <si>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</si>
  <si>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</si>
  <si>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</si>
  <si>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</si>
  <si>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</si>
  <si>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</si>
  <si>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</si>
  <si>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</si>
  <si>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</si>
  <si>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</si>
  <si>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</si>
  <si>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</si>
  <si>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</si>
  <si>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</si>
  <si>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</si>
  <si>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</si>
  <si>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</si>
  <si>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</si>
  <si>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</si>
  <si>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</si>
  <si>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</si>
  <si>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</si>
  <si>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</si>
  <si>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</si>
  <si>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</si>
  <si>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</si>
  <si>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</si>
  <si>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</si>
  <si>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</si>
  <si>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</si>
  <si>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</si>
  <si>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</si>
  <si>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</si>
  <si>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</si>
  <si>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</si>
  <si>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</si>
  <si>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</si>
  <si>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</si>
  <si>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</si>
  <si>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</si>
  <si>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</si>
  <si>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</si>
  <si>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</si>
  <si>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</si>
  <si>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</si>
  <si>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</si>
  <si>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</si>
  <si>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</si>
  <si>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</si>
  <si>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</si>
  <si>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</si>
  <si>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</si>
  <si>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</si>
  <si>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</si>
  <si>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</si>
  <si>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</si>
  <si>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</si>
  <si>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</si>
  <si>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</si>
  <si>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</si>
  <si>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</si>
  <si>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</si>
  <si>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</si>
  <si>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</si>
  <si>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</si>
  <si>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</si>
  <si>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</si>
  <si>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</si>
  <si>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</si>
  <si>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</si>
  <si>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</si>
  <si>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</si>
  <si>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</si>
  <si>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</si>
  <si>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</si>
  <si>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</si>
  <si>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</si>
  <si>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</si>
  <si>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</si>
  <si>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</si>
  <si>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</si>
  <si>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</si>
  <si>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</si>
  <si>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</si>
  <si>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</si>
  <si>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</si>
  <si>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</si>
  <si>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</si>
  <si>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</si>
  <si>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</si>
  <si>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</si>
  <si>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</si>
  <si>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</si>
  <si>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</si>
  <si>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</si>
  <si>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</si>
  <si>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</si>
  <si>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</si>
  <si>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</si>
  <si>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</si>
  <si>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</si>
  <si>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</si>
  <si>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</si>
  <si>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</si>
  <si>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</si>
  <si>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</si>
  <si>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</si>
  <si>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</si>
  <si>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</si>
  <si>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</si>
  <si>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</si>
  <si>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</si>
  <si>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</si>
  <si>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</si>
  <si>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</si>
  <si>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</si>
  <si>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</si>
  <si>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</si>
  <si>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</si>
  <si>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</si>
  <si>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</si>
  <si>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</si>
  <si>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</si>
  <si>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</si>
  <si>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</si>
  <si>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</si>
  <si>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</si>
  <si>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</si>
  <si>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</si>
  <si>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</si>
  <si>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</si>
  <si>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</si>
  <si>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</si>
  <si>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</si>
  <si>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</si>
  <si>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</si>
  <si>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</si>
  <si>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</si>
  <si>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</si>
  <si>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</si>
  <si>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</si>
  <si>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</si>
  <si>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</si>
  <si>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</si>
  <si>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</si>
  <si>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</si>
  <si>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</si>
  <si>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</si>
  <si>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</si>
  <si>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</si>
  <si>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</si>
  <si>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</si>
  <si>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</si>
  <si>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</si>
  <si>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</si>
  <si>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</si>
  <si>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</si>
  <si>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</si>
  <si>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</si>
  <si>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</si>
  <si>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</si>
  <si>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</si>
  <si>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</si>
  <si>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</si>
  <si>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</si>
  <si>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</si>
  <si>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</si>
  <si>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</si>
  <si>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</si>
  <si>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</si>
  <si>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</si>
  <si>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</si>
  <si>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</si>
  <si>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</si>
  <si>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</si>
  <si>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</si>
  <si>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</si>
  <si>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</si>
  <si>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</si>
  <si>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</si>
  <si>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</si>
  <si>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</si>
  <si>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</si>
  <si>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</si>
  <si>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</si>
  <si>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</si>
  <si>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</si>
  <si>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</si>
  <si>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</si>
  <si>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</si>
  <si>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</si>
  <si>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</si>
  <si>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</si>
  <si>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</si>
  <si>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</si>
  <si>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</si>
  <si>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</si>
  <si>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</si>
  <si>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</si>
  <si>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</si>
  <si>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</si>
  <si>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</si>
  <si>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</si>
  <si>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</si>
  <si>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</si>
  <si>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</si>
  <si>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</si>
  <si>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</si>
  <si>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</si>
  <si>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</si>
  <si>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</si>
  <si>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</si>
  <si>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</si>
  <si>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</si>
  <si>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</si>
  <si>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</si>
  <si>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</si>
  <si>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</si>
  <si>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</si>
  <si>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</si>
  <si>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</si>
  <si>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</si>
  <si>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</si>
  <si>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</si>
  <si>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</si>
  <si>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</si>
  <si>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</si>
  <si>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</si>
  <si>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</si>
  <si>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</si>
  <si>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</si>
  <si>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</si>
  <si>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</si>
  <si>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</si>
  <si>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</si>
  <si>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</si>
  <si>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</si>
  <si>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</si>
  <si>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</si>
  <si>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</si>
  <si>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</si>
  <si>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</si>
  <si>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</si>
  <si>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</si>
  <si>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</si>
  <si>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</si>
  <si>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</si>
  <si>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</si>
  <si>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</si>
  <si>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</si>
  <si>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</si>
  <si>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</si>
  <si>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</si>
  <si>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</si>
  <si>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</si>
  <si>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</si>
  <si>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</si>
  <si>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</si>
  <si>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</si>
  <si>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</si>
  <si>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</si>
  <si>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</si>
  <si>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</si>
  <si>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</si>
  <si>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</si>
  <si>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</si>
  <si>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</si>
  <si>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</si>
  <si>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</si>
  <si>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</si>
  <si>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</si>
  <si>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</si>
  <si>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</si>
  <si>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</si>
  <si>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</si>
  <si>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</si>
  <si>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</si>
  <si>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</si>
  <si>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</si>
  <si>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</si>
  <si>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</si>
  <si>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</si>
  <si>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</si>
  <si>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</si>
  <si>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</si>
  <si>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</si>
  <si>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</si>
  <si>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</si>
  <si>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</si>
  <si>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</si>
  <si>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</si>
  <si>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</si>
  <si>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</si>
  <si>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</si>
  <si>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</si>
  <si>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</si>
  <si>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</si>
  <si>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</si>
  <si>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</si>
  <si>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</si>
  <si>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</si>
  <si>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</si>
  <si>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</si>
  <si>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</si>
  <si>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</si>
  <si>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</si>
  <si>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</si>
  <si>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</si>
  <si>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</si>
  <si>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</si>
  <si>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</si>
  <si>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</si>
  <si>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</si>
  <si>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</si>
  <si>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</si>
  <si>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</si>
  <si>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</si>
  <si>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</si>
  <si>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</si>
  <si>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</si>
  <si>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</si>
  <si>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</si>
  <si>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</si>
  <si>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</si>
  <si>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</si>
  <si>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</si>
  <si>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</si>
  <si>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</si>
  <si>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</si>
  <si>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</si>
  <si>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</si>
  <si>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</si>
  <si>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</si>
  <si>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</si>
  <si>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</si>
  <si>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</si>
  <si>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</si>
  <si>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</si>
  <si>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</si>
  <si>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</si>
  <si>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</si>
  <si>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</si>
  <si>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</si>
  <si>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</si>
  <si>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</si>
  <si>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</si>
  <si>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</si>
  <si>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</si>
  <si>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</si>
  <si>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</si>
  <si>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</si>
  <si>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</si>
  <si>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</si>
  <si>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</si>
  <si>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</si>
  <si>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</si>
  <si>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</si>
  <si>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</si>
  <si>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</si>
  <si>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</si>
  <si>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</si>
  <si>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</si>
  <si>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</si>
  <si>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</si>
  <si>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</si>
  <si>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</si>
  <si>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</si>
  <si>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</si>
  <si>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</si>
  <si>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</si>
  <si>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</si>
  <si>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</si>
  <si>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</si>
  <si>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</si>
  <si>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</si>
  <si>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</si>
  <si>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</si>
  <si>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</si>
  <si>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</si>
  <si>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</si>
  <si>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</si>
  <si>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</si>
  <si>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</si>
  <si>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</si>
  <si>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</si>
  <si>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</si>
  <si>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</si>
  <si>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</si>
  <si>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</si>
  <si>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</si>
  <si>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</si>
  <si>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</si>
  <si>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</si>
  <si>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</si>
  <si>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</si>
  <si>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</si>
  <si>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</si>
  <si>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</si>
  <si>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</si>
  <si>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</si>
  <si>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</si>
  <si>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</si>
  <si>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</si>
  <si>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</si>
  <si>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</si>
  <si>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</si>
  <si>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</si>
  <si>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</si>
  <si>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</si>
  <si>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</si>
  <si>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</si>
  <si>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</si>
  <si>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</si>
  <si>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</si>
  <si>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</si>
  <si>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</si>
  <si>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</si>
  <si>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</si>
  <si>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</si>
  <si>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</si>
  <si>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</si>
  <si>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</si>
  <si>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</si>
  <si>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</si>
  <si>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</si>
  <si>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</si>
  <si>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</si>
  <si>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</si>
  <si>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</si>
  <si>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</si>
  <si>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</si>
  <si>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</si>
  <si>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</si>
  <si>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</si>
  <si>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</si>
  <si>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</si>
  <si>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</si>
  <si>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</si>
  <si>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</si>
  <si>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</si>
  <si>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</si>
  <si>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</si>
  <si>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</si>
  <si>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</si>
  <si>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</si>
  <si>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</si>
  <si>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</si>
  <si>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</si>
  <si>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</si>
  <si>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</si>
  <si>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</si>
  <si>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</si>
  <si>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</si>
  <si>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</si>
  <si>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</si>
  <si>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</si>
  <si>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</si>
  <si>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</si>
  <si>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</si>
  <si>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</si>
  <si>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</si>
  <si>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</si>
  <si>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</si>
  <si>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</si>
  <si>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</si>
  <si>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</si>
  <si>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</si>
  <si>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</si>
  <si>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</si>
  <si>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</si>
  <si>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</si>
  <si>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</si>
  <si>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</si>
  <si>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</si>
  <si>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</si>
  <si>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</si>
  <si>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</si>
  <si>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</si>
  <si>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</si>
  <si>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</si>
  <si>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</si>
  <si>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</si>
  <si>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</si>
  <si>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</si>
  <si>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</si>
  <si>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</si>
  <si>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</si>
  <si>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</si>
  <si>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</si>
  <si>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</si>
  <si>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</si>
  <si>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</si>
  <si>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</si>
  <si>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</si>
  <si>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</si>
  <si>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</si>
  <si>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</si>
  <si>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</si>
  <si>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</si>
  <si>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</si>
  <si>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</si>
  <si>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</si>
  <si>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</si>
  <si>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</si>
  <si>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</si>
  <si>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</si>
  <si>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</si>
  <si>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</si>
  <si>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</si>
  <si>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</si>
  <si>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</si>
  <si>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</si>
  <si>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</si>
  <si>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</si>
  <si>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</si>
  <si>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</si>
  <si>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</si>
  <si>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</si>
  <si>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</si>
  <si>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</si>
  <si>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</si>
  <si>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</si>
  <si>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</si>
  <si>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</si>
  <si>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</si>
  <si>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</si>
  <si>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</si>
  <si>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</si>
  <si>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</si>
  <si>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</si>
  <si>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</si>
  <si>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</si>
  <si>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</si>
  <si>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</si>
  <si>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</si>
  <si>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</si>
  <si>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</si>
  <si>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</si>
  <si>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</si>
  <si>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</si>
  <si>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</si>
  <si>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</si>
  <si>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</si>
  <si>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</si>
  <si>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</si>
  <si>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</si>
  <si>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</si>
  <si>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</si>
  <si>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</si>
  <si>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</si>
  <si>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</si>
  <si>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</si>
  <si>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</si>
  <si>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</si>
  <si>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</si>
  <si>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</si>
  <si>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</si>
  <si>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</si>
  <si>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</si>
  <si>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</si>
  <si>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</si>
  <si>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</si>
  <si>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</si>
  <si>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</si>
  <si>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</si>
  <si>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</si>
  <si>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</si>
  <si>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</si>
  <si>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</si>
  <si>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</si>
  <si>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</si>
  <si>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</si>
  <si>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</si>
  <si>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</si>
  <si>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</si>
  <si>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</si>
  <si>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</si>
  <si>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</si>
  <si>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</si>
  <si>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</si>
  <si>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</si>
  <si>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</si>
  <si>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</si>
  <si>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</si>
  <si>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</si>
  <si>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</si>
  <si>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</si>
  <si>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</si>
  <si>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</si>
  <si>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</si>
  <si>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</si>
  <si>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</si>
  <si>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</si>
  <si>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</si>
  <si>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</si>
  <si>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</si>
  <si>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</si>
  <si>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</si>
  <si>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</si>
  <si>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</si>
  <si>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</si>
  <si>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</si>
  <si>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</si>
  <si>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</si>
  <si>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</si>
  <si>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</si>
  <si>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</si>
  <si>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</si>
  <si>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</si>
  <si>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</si>
  <si>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</si>
  <si>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</si>
  <si>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</si>
  <si>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</si>
  <si>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</si>
  <si>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</si>
  <si>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</si>
  <si>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</si>
  <si>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</si>
  <si>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</si>
  <si>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</si>
  <si>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</si>
  <si>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</si>
  <si>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</si>
  <si>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</si>
  <si>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</si>
  <si>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</si>
  <si>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</si>
  <si>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</si>
  <si>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</si>
  <si>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</si>
  <si>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</si>
  <si>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</si>
  <si>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</si>
  <si>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</si>
  <si>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</si>
  <si>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</si>
  <si>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</si>
  <si>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</si>
  <si>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</si>
  <si>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</si>
  <si>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</si>
  <si>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</si>
  <si>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</si>
  <si>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</si>
  <si>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</si>
  <si>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</si>
  <si>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</si>
  <si>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</si>
  <si>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</si>
  <si>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</si>
  <si>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</si>
  <si>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</si>
  <si>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</si>
  <si>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</si>
  <si>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</si>
  <si>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</si>
  <si>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</si>
  <si>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</si>
  <si>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</si>
  <si>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</si>
  <si>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</si>
  <si>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</si>
  <si>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</si>
  <si>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</si>
  <si>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</si>
  <si>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</si>
  <si>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</si>
  <si>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</si>
  <si>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</si>
  <si>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</si>
  <si>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</si>
  <si>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</si>
  <si>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</si>
  <si>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</si>
  <si>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</si>
  <si>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</si>
  <si>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</si>
  <si>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</si>
  <si>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</si>
  <si>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</si>
  <si>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</si>
  <si>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</si>
  <si>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</si>
  <si>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</si>
  <si>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</si>
  <si>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</si>
  <si>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</si>
  <si>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</si>
  <si>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</si>
  <si>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</si>
  <si>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</si>
  <si>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</si>
  <si>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</si>
  <si>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</si>
  <si>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</si>
  <si>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</si>
  <si>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</si>
  <si>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</si>
  <si>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</si>
  <si>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</si>
  <si>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</si>
  <si>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</si>
  <si>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</si>
  <si>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</si>
  <si>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</si>
  <si>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</si>
  <si>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</si>
  <si>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</si>
  <si>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</si>
  <si>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</si>
  <si>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</si>
  <si>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</si>
  <si>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</si>
  <si>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</si>
  <si>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</si>
  <si>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</si>
  <si>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</si>
  <si>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</si>
  <si>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</si>
  <si>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</si>
  <si>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</si>
  <si>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</si>
  <si>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</si>
  <si>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</si>
  <si>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</si>
  <si>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</si>
  <si>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</si>
  <si>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</si>
  <si>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</si>
  <si>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</si>
  <si>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</si>
  <si>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</si>
  <si>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</si>
  <si>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</si>
  <si>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</si>
  <si>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</si>
  <si>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</si>
  <si>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</si>
  <si>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</si>
  <si>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</si>
  <si>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</si>
  <si>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</si>
  <si>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</si>
  <si>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</si>
  <si>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</si>
  <si>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</si>
  <si>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</si>
  <si>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</si>
  <si>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</si>
  <si>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</si>
  <si>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</si>
  <si>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</si>
  <si>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</si>
  <si>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</si>
  <si>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</si>
  <si>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</si>
  <si>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</si>
  <si>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</si>
  <si>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</si>
  <si>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</si>
  <si>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</si>
  <si>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</si>
  <si>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</si>
  <si>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</si>
  <si>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</si>
  <si>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</si>
  <si>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</si>
  <si>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</si>
  <si>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</si>
  <si>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</si>
  <si>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</si>
  <si>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</si>
  <si>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</si>
  <si>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</si>
  <si>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</si>
  <si>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</si>
  <si>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</si>
  <si>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</si>
  <si>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</si>
  <si>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</si>
  <si>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</si>
  <si>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</si>
  <si>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</si>
  <si>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</si>
  <si>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</si>
  <si>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</si>
  <si>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</si>
  <si>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</si>
  <si>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</si>
  <si>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</si>
  <si>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</si>
  <si>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</si>
  <si>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</si>
  <si>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</si>
  <si>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</si>
  <si>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</si>
  <si>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</si>
  <si>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</si>
  <si>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</si>
  <si>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</si>
  <si>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</si>
  <si>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</si>
  <si>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</si>
  <si>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</si>
  <si>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</si>
  <si>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</si>
  <si>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</si>
  <si>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</si>
  <si>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</si>
  <si>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</si>
  <si>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</si>
  <si>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</si>
  <si>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</si>
  <si>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</si>
  <si>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</si>
  <si>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</si>
  <si>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</si>
  <si>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</si>
  <si>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</si>
  <si>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</si>
  <si>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</si>
  <si>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</si>
  <si>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</si>
  <si>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</si>
  <si>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</si>
  <si>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</si>
  <si>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</si>
  <si>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</si>
  <si>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</si>
  <si>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</si>
  <si>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</si>
  <si>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</si>
  <si>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</si>
  <si>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</si>
  <si>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</si>
  <si>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</si>
  <si>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</si>
  <si>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</si>
  <si>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</si>
  <si>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</si>
  <si>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</si>
  <si>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</si>
  <si>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</si>
  <si>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</si>
  <si>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</si>
  <si>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</si>
  <si>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</si>
  <si>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</si>
  <si>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</si>
  <si>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</si>
  <si>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</si>
  <si>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</si>
  <si>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</si>
  <si>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</si>
  <si>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</si>
  <si>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</si>
  <si>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</si>
  <si>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</si>
  <si>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</si>
  <si>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</si>
  <si>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</si>
  <si>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</si>
  <si>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</si>
  <si>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</si>
  <si>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</si>
  <si>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</si>
  <si>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</si>
  <si>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</si>
  <si>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</si>
  <si>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</si>
  <si>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</si>
  <si>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</si>
  <si>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</si>
  <si>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</si>
  <si>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</si>
  <si>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</si>
  <si>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</si>
  <si>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</si>
  <si>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</si>
  <si>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</si>
  <si>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</si>
  <si>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</si>
  <si>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</si>
  <si>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</si>
  <si>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</si>
  <si>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</si>
  <si>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</si>
  <si>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</si>
  <si>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</si>
  <si>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</si>
  <si>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</si>
  <si>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</si>
  <si>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</si>
  <si>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</si>
  <si>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</si>
  <si>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</si>
  <si>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</si>
  <si>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</si>
  <si>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</si>
  <si>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</si>
  <si>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</si>
  <si>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</si>
  <si>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</si>
  <si>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</si>
  <si>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</si>
  <si>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</si>
  <si>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</si>
  <si>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</si>
  <si>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</si>
  <si>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</si>
  <si>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</si>
  <si>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</si>
  <si>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</si>
  <si>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</si>
  <si>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</si>
  <si>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</si>
  <si>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</si>
  <si>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</si>
  <si>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</si>
  <si>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</si>
  <si>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</si>
  <si>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</si>
  <si>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</si>
  <si>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</si>
  <si>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</si>
  <si>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</si>
  <si>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</si>
  <si>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</si>
  <si>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</si>
  <si>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</si>
  <si>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</si>
  <si>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</si>
  <si>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</si>
  <si>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</si>
  <si>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</si>
  <si>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</si>
  <si>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</si>
  <si>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</si>
  <si>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</si>
  <si>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</si>
  <si>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</si>
  <si>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</si>
  <si>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</si>
  <si>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</si>
  <si>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</si>
  <si>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</si>
  <si>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</si>
  <si>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</si>
  <si>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</si>
  <si>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</si>
  <si>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</si>
  <si>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</si>
  <si>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</si>
  <si>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</si>
  <si>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</si>
  <si>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</si>
  <si>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</si>
  <si>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</si>
  <si>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</si>
  <si>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</si>
  <si>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</si>
  <si>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</si>
  <si>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</si>
  <si>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</si>
  <si>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</si>
  <si>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</si>
  <si>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</si>
  <si>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</si>
  <si>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</si>
  <si>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</si>
  <si>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</si>
  <si>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</si>
  <si>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</si>
  <si>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</si>
  <si>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</si>
  <si>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</si>
  <si>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</si>
  <si>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</si>
  <si>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</si>
  <si>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</si>
  <si>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</si>
  <si>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</si>
  <si>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</si>
  <si>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</si>
  <si>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</si>
  <si>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</si>
  <si>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</si>
  <si>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</si>
  <si>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</si>
  <si>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</si>
  <si>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</si>
  <si>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</si>
  <si>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</si>
  <si>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</si>
  <si>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</si>
  <si>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</si>
  <si>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</si>
  <si>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</si>
  <si>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</si>
  <si>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</si>
  <si>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</si>
  <si>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</si>
  <si>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</si>
  <si>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</si>
  <si>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</si>
  <si>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</si>
  <si>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</si>
  <si>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</si>
  <si>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</si>
  <si>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</si>
  <si>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</si>
  <si>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</si>
  <si>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</si>
  <si>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</si>
  <si>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</si>
  <si>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</si>
  <si>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</si>
  <si>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</si>
  <si>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</si>
  <si>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</si>
  <si>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</si>
  <si>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</si>
  <si>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</si>
  <si>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</si>
  <si>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</si>
  <si>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</si>
  <si>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</si>
  <si>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</si>
  <si>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</si>
  <si>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</si>
  <si>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</si>
  <si>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</si>
  <si>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</si>
  <si>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</si>
  <si>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</si>
  <si>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</si>
  <si>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</si>
  <si>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</si>
  <si>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</si>
  <si>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</si>
  <si>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</si>
  <si>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</si>
  <si>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</si>
  <si>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</si>
  <si>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</si>
  <si>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</si>
  <si>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</si>
  <si>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</si>
  <si>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</si>
  <si>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</si>
  <si>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</si>
  <si>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</si>
  <si>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</si>
  <si>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</si>
  <si>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</si>
  <si>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</si>
  <si>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</si>
  <si>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</si>
  <si>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</si>
  <si>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</si>
  <si>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</si>
  <si>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</si>
  <si>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</si>
  <si>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</si>
  <si>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</si>
  <si>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</si>
  <si>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</si>
  <si>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</si>
  <si>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</si>
  <si>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</si>
  <si>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</si>
  <si>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</si>
  <si>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</si>
  <si>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</si>
  <si>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</si>
  <si>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</si>
  <si>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</si>
  <si>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</si>
  <si>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</si>
  <si>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</si>
  <si>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</si>
  <si>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</si>
  <si>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</si>
  <si>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</si>
  <si>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</si>
  <si>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</si>
  <si>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</si>
  <si>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</si>
  <si>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</si>
  <si>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</si>
  <si>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</si>
  <si>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</si>
  <si>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</si>
  <si>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</si>
  <si>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</si>
  <si>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</si>
  <si>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</si>
  <si>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</si>
  <si>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</si>
  <si>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</si>
  <si>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</si>
  <si>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</si>
  <si>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</si>
  <si>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</si>
  <si>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</si>
  <si>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</si>
  <si>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</si>
  <si>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</si>
  <si>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</si>
  <si>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</si>
  <si>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</si>
  <si>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</si>
  <si>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</si>
  <si>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</si>
  <si>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</si>
  <si>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</si>
  <si>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</si>
  <si>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</si>
  <si>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</si>
  <si>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</si>
  <si>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</si>
  <si>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</si>
  <si>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</si>
  <si>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</si>
  <si>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</si>
  <si>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</si>
  <si>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</si>
  <si>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</si>
  <si>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</si>
  <si>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</si>
  <si>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</si>
  <si>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</si>
  <si>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</si>
  <si>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</si>
  <si>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</si>
  <si>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</si>
  <si>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</si>
  <si>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</si>
  <si>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</si>
  <si>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</si>
  <si>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</si>
  <si>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</si>
  <si>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</si>
  <si>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</si>
  <si>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</si>
  <si>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</si>
  <si>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</si>
  <si>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</si>
  <si>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</si>
  <si>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</si>
  <si>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</si>
  <si>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</si>
  <si>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</si>
  <si>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</si>
  <si>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</si>
  <si>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</si>
  <si>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</si>
  <si>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</si>
  <si>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</si>
  <si>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</si>
  <si>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</si>
  <si>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</si>
  <si>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</si>
  <si>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</si>
  <si>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</si>
  <si>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</si>
  <si>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</si>
  <si>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</si>
  <si>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</si>
  <si>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</si>
  <si>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</si>
  <si>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</si>
  <si>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</si>
  <si>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</si>
  <si>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</si>
  <si>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</si>
  <si>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</si>
  <si>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</si>
  <si>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</si>
  <si>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</si>
  <si>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</si>
  <si>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</si>
  <si>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</si>
  <si>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</si>
  <si>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</si>
  <si>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</si>
  <si>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</si>
  <si>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</si>
  <si>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</si>
  <si>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</si>
  <si>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</si>
  <si>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</si>
  <si>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</si>
  <si>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</si>
  <si>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</si>
  <si>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</si>
  <si>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</si>
  <si>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</si>
  <si>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</si>
  <si>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</si>
  <si>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</si>
  <si>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</si>
  <si>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</si>
  <si>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</si>
  <si>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</si>
  <si>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</si>
  <si>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</si>
  <si>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</si>
  <si>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</si>
  <si>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</si>
  <si>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</si>
  <si>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</si>
  <si>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</si>
  <si>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</si>
  <si>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</si>
  <si>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</si>
  <si>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</si>
  <si>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</si>
  <si>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</si>
  <si>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</si>
  <si>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</si>
  <si>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</si>
  <si>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</si>
  <si>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</si>
  <si>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</si>
  <si>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</si>
  <si>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</si>
  <si>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</si>
  <si>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</si>
  <si>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</si>
  <si>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</si>
  <si>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</si>
  <si>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</si>
  <si>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</si>
  <si>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</si>
  <si>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</si>
  <si>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</si>
  <si>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</si>
  <si>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</si>
  <si>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</si>
  <si>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</si>
  <si>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</si>
  <si>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</si>
  <si>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</si>
  <si>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</si>
  <si>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</si>
  <si>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</si>
  <si>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</si>
  <si>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</si>
  <si>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</si>
  <si>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</si>
  <si>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</si>
  <si>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</si>
  <si>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</si>
  <si>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</si>
  <si>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</si>
  <si>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</si>
  <si>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</si>
  <si>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</si>
  <si>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</si>
  <si>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</si>
  <si>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</si>
  <si>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</si>
  <si>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</si>
  <si>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</si>
  <si>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</si>
  <si>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</si>
  <si>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</si>
  <si>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</si>
  <si>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</si>
  <si>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</si>
  <si>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</si>
  <si>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</si>
  <si>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</si>
  <si>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</si>
  <si>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</si>
  <si>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</si>
  <si>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</si>
  <si>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</si>
  <si>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</si>
  <si>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</si>
  <si>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</si>
  <si>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</si>
  <si>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</si>
  <si>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</si>
  <si>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</si>
  <si>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</si>
  <si>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</si>
  <si>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</si>
  <si>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</si>
  <si>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</si>
  <si>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</si>
  <si>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</si>
  <si>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</si>
  <si>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</si>
  <si>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</si>
  <si>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</si>
  <si>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</si>
  <si>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</si>
  <si>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</si>
  <si>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</si>
  <si>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</si>
  <si>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</si>
  <si>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</si>
  <si>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</si>
  <si>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</si>
  <si>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</si>
  <si>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</si>
  <si>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</si>
  <si>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</si>
  <si>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</si>
  <si>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</si>
  <si>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</si>
  <si>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</si>
  <si>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</si>
  <si>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</si>
  <si>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</si>
  <si>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</si>
  <si>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</si>
  <si>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</si>
  <si>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</si>
  <si>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</si>
  <si>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</si>
  <si>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</si>
  <si>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</si>
  <si>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</si>
  <si>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</si>
  <si>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</si>
  <si>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</si>
  <si>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</si>
  <si>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</si>
  <si>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</si>
  <si>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</si>
  <si>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</si>
  <si>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</si>
  <si>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</si>
  <si>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</si>
  <si>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</si>
  <si>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</si>
  <si>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</si>
  <si>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</si>
  <si>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</si>
  <si>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</si>
  <si>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</si>
  <si>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</si>
  <si>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</si>
  <si>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</si>
  <si>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</si>
  <si>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</si>
  <si>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</si>
  <si>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</si>
  <si>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</si>
  <si>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</si>
  <si>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</si>
  <si>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</si>
  <si>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</si>
  <si>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</si>
  <si>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</si>
  <si>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</si>
  <si>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</si>
  <si>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</si>
  <si>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</si>
  <si>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</si>
  <si>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</si>
  <si>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</si>
  <si>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</si>
  <si>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</si>
  <si>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</si>
  <si>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</si>
  <si>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</si>
  <si>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</si>
  <si>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</si>
  <si>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</si>
  <si>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</si>
  <si>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</si>
  <si>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</si>
  <si>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</si>
  <si>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</si>
  <si>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</si>
  <si>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</si>
  <si>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</si>
  <si>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</si>
  <si>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</si>
  <si>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</si>
  <si>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</si>
  <si>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</si>
  <si>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</si>
  <si>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</si>
  <si>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</si>
  <si>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</si>
  <si>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</si>
  <si>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</si>
  <si>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</si>
  <si>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</si>
  <si>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</si>
  <si>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</si>
  <si>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</si>
  <si>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</si>
  <si>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</si>
  <si>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</si>
  <si>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</si>
  <si>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</si>
  <si>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</si>
  <si>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</si>
  <si>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</si>
  <si>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</si>
  <si>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</si>
  <si>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</si>
  <si>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</si>
  <si>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</si>
  <si>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</si>
  <si>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</si>
  <si>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</si>
  <si>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</si>
  <si>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</si>
  <si>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</si>
  <si>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</si>
  <si>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</si>
  <si>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</si>
  <si>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</si>
  <si>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</si>
  <si>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</si>
  <si>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</si>
  <si>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</si>
  <si>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</si>
  <si>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</si>
  <si>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</si>
  <si>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</si>
  <si>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</si>
  <si>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</si>
  <si>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</si>
  <si>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</si>
  <si>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</si>
  <si>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</si>
  <si>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</si>
  <si>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</si>
  <si>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</si>
  <si>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</si>
  <si>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</si>
  <si>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</si>
  <si>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</si>
  <si>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</si>
  <si>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</si>
  <si>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</si>
  <si>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</si>
  <si>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</si>
  <si>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</si>
  <si>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</si>
  <si>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</si>
  <si>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</si>
  <si>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</si>
  <si>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</si>
  <si>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</si>
  <si>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</si>
  <si>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</si>
  <si>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</si>
  <si>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</si>
  <si>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</si>
  <si>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</si>
  <si>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</si>
  <si>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</si>
  <si>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</si>
  <si>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</si>
  <si>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</si>
  <si>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</si>
  <si>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</si>
  <si>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</si>
  <si>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</si>
  <si>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</si>
  <si>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</si>
  <si>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</si>
  <si>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</si>
  <si>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</si>
  <si>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</si>
  <si>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</si>
  <si>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</si>
  <si>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</si>
  <si>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</si>
  <si>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</si>
  <si>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</si>
  <si>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</si>
  <si>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</si>
  <si>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</si>
  <si>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</si>
  <si>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</si>
  <si>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</si>
  <si>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</si>
  <si>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</si>
  <si>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</si>
  <si>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</si>
  <si>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</si>
  <si>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</si>
  <si>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</si>
  <si>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</si>
  <si>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</si>
  <si>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</si>
  <si>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</si>
  <si>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</si>
  <si>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</si>
  <si>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</si>
  <si>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</si>
  <si>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</si>
  <si>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</si>
  <si>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</si>
  <si>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</si>
  <si>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</si>
  <si>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</si>
  <si>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</si>
  <si>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</si>
  <si>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</si>
  <si>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</si>
  <si>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</si>
  <si>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</si>
  <si>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</si>
  <si>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</si>
  <si>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</si>
  <si>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</si>
  <si>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</si>
  <si>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</si>
  <si>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</si>
  <si>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</si>
  <si>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</si>
  <si>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</si>
  <si>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</si>
  <si>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</si>
  <si>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</si>
  <si>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</si>
  <si>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</si>
  <si>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</si>
  <si>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</si>
  <si>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</si>
  <si>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</si>
  <si>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</si>
  <si>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</si>
  <si>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</si>
  <si>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</si>
  <si>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</si>
  <si>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</si>
  <si>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</si>
  <si>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</si>
  <si>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</si>
  <si>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</si>
  <si>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</si>
  <si>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</si>
  <si>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</si>
  <si>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</si>
  <si>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</si>
  <si>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</si>
  <si>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</si>
  <si>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</si>
  <si>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</si>
  <si>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</si>
  <si>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</si>
  <si>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</si>
  <si>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</si>
  <si>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</si>
  <si>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</si>
  <si>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</si>
  <si>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</si>
  <si>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</si>
  <si>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</si>
  <si>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</si>
  <si>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</si>
  <si>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</si>
  <si>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</si>
  <si>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</si>
  <si>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</si>
  <si>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</si>
  <si>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</si>
  <si>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</si>
  <si>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</si>
  <si>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</si>
  <si>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</si>
  <si>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</si>
  <si>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</si>
  <si>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</si>
  <si>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</si>
  <si>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</si>
  <si>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</si>
  <si>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</si>
  <si>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</si>
  <si>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</si>
  <si>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</si>
  <si>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</si>
  <si>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</si>
  <si>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</si>
  <si>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</si>
  <si>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</si>
  <si>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</si>
  <si>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</si>
  <si>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</si>
  <si>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</si>
  <si>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</si>
  <si>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</si>
  <si>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</si>
  <si>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</si>
  <si>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</si>
  <si>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</si>
  <si>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</si>
  <si>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</si>
  <si>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</si>
  <si>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</si>
  <si>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</si>
  <si>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</si>
  <si>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</si>
  <si>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</si>
  <si>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</si>
  <si>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</si>
  <si>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</si>
  <si>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</si>
  <si>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</si>
  <si>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</si>
  <si>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</si>
  <si>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</si>
  <si>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</si>
  <si>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</si>
  <si>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</si>
  <si>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</si>
  <si>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</si>
  <si>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</si>
  <si>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</si>
  <si>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</si>
  <si>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</si>
  <si>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</si>
  <si>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</si>
  <si>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</si>
  <si>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</si>
  <si>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</si>
  <si>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</si>
  <si>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</si>
  <si>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</si>
  <si>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</si>
  <si>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</si>
  <si>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</si>
  <si>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</si>
  <si>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</si>
  <si>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</si>
  <si>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</si>
  <si>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</si>
  <si>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</si>
  <si>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</si>
  <si>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</si>
  <si>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</si>
  <si>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</si>
  <si>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</si>
  <si>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</si>
  <si>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</si>
  <si>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</si>
  <si>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</si>
  <si>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</si>
  <si>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</si>
  <si>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</si>
  <si>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</si>
  <si>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</si>
  <si>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</si>
  <si>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</si>
  <si>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</si>
  <si>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</si>
  <si>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</si>
  <si>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</si>
  <si>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</si>
  <si>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</si>
  <si>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</si>
  <si>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</si>
  <si>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</si>
  <si>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</si>
  <si>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</si>
  <si>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</si>
  <si>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</si>
  <si>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</si>
  <si>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</si>
  <si>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</si>
  <si>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</si>
  <si>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</si>
  <si>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</si>
  <si>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</si>
  <si>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</si>
  <si>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</si>
  <si>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</si>
  <si>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</si>
  <si>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</si>
  <si>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</si>
  <si>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</si>
  <si>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</si>
  <si>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</si>
  <si>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</si>
  <si>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</si>
  <si>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</si>
  <si>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</si>
  <si>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</si>
  <si>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</si>
  <si>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</si>
  <si>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</si>
  <si>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</si>
  <si>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</si>
  <si>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</si>
  <si>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</si>
  <si>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</si>
  <si>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</si>
  <si>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</si>
  <si>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</si>
  <si>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</si>
  <si>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</si>
  <si>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</si>
  <si>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</si>
  <si>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</si>
  <si>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</si>
  <si>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</si>
  <si>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</si>
  <si>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</si>
  <si>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</si>
  <si>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</si>
  <si>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</si>
  <si>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</si>
  <si>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</si>
  <si>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</si>
  <si>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</si>
  <si>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</si>
  <si>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</si>
  <si>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</si>
  <si>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</si>
  <si>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</si>
  <si>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</si>
  <si>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</si>
  <si>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</si>
  <si>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</si>
  <si>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</si>
  <si>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</si>
  <si>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</si>
  <si>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</si>
  <si>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</si>
  <si>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</si>
  <si>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</si>
  <si>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</si>
  <si>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</si>
  <si>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</si>
  <si>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</si>
  <si>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</si>
  <si>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</si>
  <si>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</si>
  <si>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</si>
  <si>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</si>
  <si>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</si>
  <si>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</si>
  <si>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</si>
  <si>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</si>
  <si>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</si>
  <si>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</si>
  <si>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</si>
  <si>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</si>
  <si>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</si>
  <si>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</si>
  <si>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</si>
  <si>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</si>
  <si>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</si>
  <si>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</si>
  <si>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</si>
  <si>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</si>
  <si>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</si>
  <si>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</si>
  <si>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</si>
  <si>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</si>
  <si>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</si>
  <si>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</si>
  <si>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</si>
  <si>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</si>
  <si>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</si>
  <si>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</si>
  <si>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</si>
  <si>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</si>
  <si>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</si>
  <si>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</si>
  <si>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</si>
  <si>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</si>
  <si>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</si>
  <si>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</si>
  <si>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</si>
  <si>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</si>
  <si>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</si>
  <si>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</si>
  <si>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</si>
  <si>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</si>
  <si>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</si>
  <si>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</si>
  <si>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</si>
  <si>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</si>
  <si>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</si>
  <si>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</si>
  <si>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</si>
  <si>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</si>
  <si>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</si>
  <si>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</si>
  <si>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</si>
  <si>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</si>
  <si>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</si>
  <si>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</si>
  <si>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</si>
  <si>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</si>
  <si>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</si>
  <si>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</si>
  <si>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</si>
  <si>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</si>
  <si>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</si>
  <si>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</si>
  <si>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</si>
  <si>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</si>
  <si>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</si>
  <si>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</si>
  <si>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</si>
  <si>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</si>
  <si>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</si>
  <si>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</si>
  <si>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</si>
  <si>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</si>
  <si>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</si>
  <si>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</si>
  <si>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</si>
  <si>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</si>
  <si>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</si>
  <si>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</si>
  <si>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</si>
  <si>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</si>
  <si>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</si>
  <si>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</si>
  <si>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</si>
  <si>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</si>
  <si>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</si>
  <si>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</si>
  <si>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</si>
  <si>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</si>
  <si>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</si>
  <si>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</si>
  <si>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</si>
  <si>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</si>
  <si>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</si>
  <si>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</si>
  <si>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</si>
  <si>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</si>
  <si>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</si>
  <si>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</si>
  <si>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</si>
  <si>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</si>
  <si>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</si>
  <si>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</si>
  <si>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</si>
  <si>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</si>
  <si>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</si>
  <si>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</si>
  <si>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</si>
  <si>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</si>
  <si>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</si>
  <si>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</si>
  <si>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</si>
  <si>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</si>
  <si>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</si>
  <si>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</si>
  <si>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</si>
  <si>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</si>
  <si>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</si>
  <si>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</si>
  <si>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</si>
  <si>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</si>
  <si>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</si>
  <si>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</si>
  <si>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</si>
  <si>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</si>
  <si>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</si>
  <si>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</si>
  <si>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</si>
  <si>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</si>
  <si>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</si>
  <si>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</si>
  <si>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</si>
  <si>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</si>
  <si>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</si>
  <si>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</si>
  <si>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</si>
  <si>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</si>
  <si>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</si>
  <si>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</si>
  <si>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</si>
  <si>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</si>
  <si>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</si>
  <si>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</si>
  <si>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</si>
  <si>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</si>
  <si>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</si>
  <si>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</si>
  <si>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</si>
  <si>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</si>
  <si>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</si>
  <si>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</si>
  <si>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</si>
  <si>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</si>
  <si>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</si>
  <si>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</si>
  <si>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</si>
  <si>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</si>
  <si>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</si>
  <si>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</si>
  <si>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</si>
  <si>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</si>
  <si>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</si>
  <si>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</si>
  <si>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</si>
  <si>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</si>
  <si>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</si>
  <si>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</si>
  <si>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</si>
  <si>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</si>
  <si>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</si>
  <si>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</si>
  <si>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</si>
  <si>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</si>
  <si>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</si>
  <si>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</si>
  <si>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</si>
  <si>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</si>
  <si>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</si>
  <si>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</si>
  <si>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</si>
  <si>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</si>
  <si>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</si>
  <si>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</si>
  <si>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</si>
  <si>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</si>
  <si>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</si>
  <si>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</si>
  <si>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</si>
  <si>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</si>
  <si>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</si>
  <si>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</si>
  <si>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</si>
  <si>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</si>
  <si>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</si>
  <si>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</si>
  <si>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</si>
  <si>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</si>
  <si>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</si>
  <si>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</si>
  <si>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</si>
  <si>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</si>
  <si>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</si>
  <si>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</si>
  <si>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</si>
  <si>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</si>
  <si>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</si>
  <si>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</si>
  <si>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</si>
  <si>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</si>
  <si>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</si>
  <si>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</si>
  <si>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</si>
  <si>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</si>
  <si>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</si>
  <si>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</si>
  <si>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</si>
  <si>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</si>
  <si>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</si>
  <si>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</si>
  <si>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</si>
  <si>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</si>
  <si>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</si>
  <si>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</si>
  <si>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</si>
  <si>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</si>
  <si>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</si>
  <si>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</si>
  <si>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</si>
  <si>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</si>
  <si>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</si>
  <si>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</si>
  <si>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</si>
  <si>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</si>
  <si>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</si>
  <si>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</si>
  <si>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</si>
  <si>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</si>
  <si>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</si>
  <si>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</si>
  <si>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</si>
  <si>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</si>
  <si>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</si>
  <si>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</si>
  <si>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</si>
  <si>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</si>
  <si>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</si>
  <si>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</si>
  <si>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</si>
  <si>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</si>
  <si>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</si>
  <si>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</si>
  <si>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</si>
  <si>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</si>
  <si>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</si>
  <si>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</si>
  <si>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</si>
  <si>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</si>
  <si>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</si>
  <si>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</si>
  <si>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</si>
  <si>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</si>
  <si>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</si>
  <si>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</si>
  <si>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</si>
  <si>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</si>
  <si>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</si>
  <si>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</si>
  <si>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</si>
  <si>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</si>
  <si>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</si>
  <si>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</si>
  <si>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</si>
  <si>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</si>
  <si>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</si>
  <si>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</si>
  <si>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</si>
  <si>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</si>
  <si>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</si>
  <si>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</si>
  <si>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</si>
  <si>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</si>
  <si>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</si>
  <si>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</si>
  <si>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</si>
  <si>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</si>
  <si>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</si>
  <si>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</si>
  <si>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</si>
  <si>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</si>
  <si>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</si>
  <si>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</si>
  <si>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</si>
  <si>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</si>
  <si>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</si>
  <si>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</si>
  <si>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</si>
  <si>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</si>
  <si>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</si>
  <si>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</si>
  <si>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</si>
  <si>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</si>
  <si>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</si>
  <si>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</si>
  <si>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</si>
  <si>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</si>
  <si>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</si>
  <si>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</si>
  <si>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</si>
  <si>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</si>
  <si>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</si>
  <si>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</si>
  <si>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</si>
  <si>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</si>
  <si>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</si>
  <si>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</si>
  <si>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</si>
  <si>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</si>
  <si>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</si>
  <si>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</si>
  <si>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</si>
  <si>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</si>
  <si>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</si>
  <si>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</si>
  <si>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</si>
  <si>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</si>
  <si>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</si>
  <si>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</si>
  <si>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</si>
  <si>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</si>
  <si>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</si>
  <si>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</si>
  <si>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</si>
  <si>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</si>
  <si>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</si>
  <si>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</si>
  <si>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</si>
  <si>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</si>
  <si>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</si>
  <si>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</si>
  <si>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</si>
  <si>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</si>
  <si>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</si>
  <si>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</si>
  <si>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</si>
  <si>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</si>
  <si>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</si>
  <si>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</si>
  <si>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</si>
  <si>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</si>
  <si>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</si>
  <si>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</si>
  <si>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</si>
  <si>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</si>
  <si>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</si>
  <si>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</si>
  <si>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</si>
  <si>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</si>
  <si>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</si>
  <si>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</si>
  <si>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</si>
  <si>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</si>
  <si>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</si>
  <si>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</si>
  <si>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</si>
  <si>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</si>
  <si>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</si>
  <si>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</si>
  <si>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</si>
  <si>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</si>
  <si>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</si>
  <si>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</si>
  <si>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</si>
  <si>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</si>
  <si>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</si>
  <si>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</si>
  <si>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</si>
  <si>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</si>
  <si>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</si>
  <si>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</si>
  <si>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</si>
  <si>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</si>
  <si>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</si>
  <si>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</si>
  <si>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</si>
  <si>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</si>
  <si>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</si>
  <si>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</si>
  <si>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</si>
  <si>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</si>
  <si>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</si>
  <si>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</si>
  <si>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</si>
  <si>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</si>
  <si>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</si>
  <si>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</si>
  <si>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</si>
  <si>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</si>
  <si>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</si>
  <si>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</si>
  <si>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</si>
  <si>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</si>
  <si>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</si>
  <si>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</si>
  <si>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</si>
  <si>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</si>
  <si>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</si>
  <si>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</si>
  <si>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</si>
  <si>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</si>
  <si>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</si>
  <si>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</si>
  <si>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</si>
  <si>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</si>
  <si>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</si>
  <si>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</si>
  <si>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</si>
  <si>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</si>
  <si>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</si>
  <si>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</si>
  <si>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</si>
  <si>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</si>
  <si>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</si>
  <si>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</si>
  <si>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</si>
  <si>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</si>
  <si>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</si>
  <si>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</si>
  <si>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</si>
  <si>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</si>
  <si>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</si>
  <si>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</si>
  <si>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</si>
  <si>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</si>
  <si>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</si>
  <si>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</si>
  <si>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</si>
  <si>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</si>
  <si>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</si>
  <si>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</si>
  <si>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</si>
  <si>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</si>
  <si>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</si>
  <si>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</si>
  <si>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</si>
  <si>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</si>
  <si>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</si>
  <si>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</si>
  <si>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</si>
  <si>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</si>
  <si>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</si>
  <si>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</si>
  <si>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</si>
  <si>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</si>
  <si>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</si>
  <si>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</si>
  <si>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</si>
  <si>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</si>
  <si>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</si>
  <si>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</si>
  <si>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</si>
  <si>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</si>
  <si>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</si>
  <si>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</si>
  <si>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</si>
  <si>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</si>
  <si>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</si>
  <si>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</si>
  <si>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</si>
  <si>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</si>
  <si>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</si>
  <si>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</si>
  <si>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</si>
  <si>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</si>
  <si>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</si>
  <si>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</si>
  <si>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</si>
  <si>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</si>
  <si>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</si>
  <si>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</si>
  <si>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</si>
  <si>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</si>
  <si>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</si>
  <si>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</si>
  <si>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</si>
  <si>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</si>
  <si>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</si>
  <si>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</si>
  <si>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</si>
  <si>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</si>
  <si>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</si>
  <si>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</si>
  <si>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</si>
  <si>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</si>
  <si>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</si>
  <si>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</si>
  <si>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</si>
  <si>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</si>
  <si>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</si>
  <si>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</si>
  <si>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</si>
  <si>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</si>
  <si>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</si>
  <si>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</si>
  <si>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</si>
  <si>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</si>
  <si>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</si>
  <si>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</si>
  <si>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</si>
  <si>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</si>
  <si>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</si>
  <si>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</si>
  <si>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</si>
  <si>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</si>
  <si>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</si>
  <si>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</si>
  <si>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</si>
  <si>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</si>
  <si>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</si>
  <si>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</si>
  <si>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</si>
  <si>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</si>
  <si>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</si>
  <si>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</si>
  <si>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</si>
  <si>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</si>
  <si>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</si>
  <si>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</si>
  <si>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</si>
  <si>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</si>
  <si>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</si>
  <si>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</si>
  <si>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</si>
  <si>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</si>
  <si>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</si>
  <si>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</si>
  <si>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</si>
  <si>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</si>
  <si>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</si>
  <si>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</si>
  <si>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</si>
  <si>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</si>
  <si>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</si>
  <si>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</si>
  <si>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</si>
  <si>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</si>
  <si>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</si>
  <si>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</si>
  <si>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</si>
  <si>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</si>
  <si>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</si>
  <si>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</si>
  <si>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</si>
  <si>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</si>
  <si>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</si>
  <si>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</si>
  <si>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</si>
  <si>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</si>
  <si>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</si>
  <si>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</si>
  <si>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</si>
  <si>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</si>
  <si>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</si>
  <si>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</si>
  <si>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</si>
  <si>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</si>
  <si>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</si>
  <si>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</si>
  <si>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</si>
  <si>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</si>
  <si>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</si>
  <si>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</si>
  <si>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</si>
  <si>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</si>
  <si>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</si>
  <si>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</si>
  <si>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</si>
  <si>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</si>
  <si>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</si>
  <si>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</si>
  <si>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</si>
  <si>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</si>
  <si>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</si>
  <si>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</si>
  <si>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</si>
  <si>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</si>
  <si>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</si>
  <si>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</si>
  <si>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</si>
  <si>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</si>
  <si>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</si>
  <si>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</si>
  <si>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</si>
  <si>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</si>
  <si>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</si>
  <si>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</si>
  <si>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</si>
  <si>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</si>
  <si>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</si>
  <si>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</si>
  <si>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</si>
  <si>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</si>
  <si>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</si>
  <si>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</si>
  <si>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</si>
  <si>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</si>
  <si>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</si>
  <si>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</si>
  <si>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</si>
  <si>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</si>
  <si>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</si>
  <si>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</si>
  <si>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</si>
  <si>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</si>
  <si>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</si>
  <si>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</si>
  <si>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</si>
  <si>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</si>
  <si>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</si>
  <si>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</si>
  <si>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</si>
  <si>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</si>
  <si>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</si>
  <si>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</si>
  <si>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</si>
  <si>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</si>
  <si>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</si>
  <si>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</si>
  <si>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</si>
  <si>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</si>
  <si>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</si>
  <si>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</si>
  <si>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</si>
  <si>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</si>
  <si>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</si>
  <si>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</si>
  <si>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</si>
  <si>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</si>
  <si>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</si>
  <si>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</si>
  <si>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</si>
  <si>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</si>
  <si>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</si>
  <si>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</si>
  <si>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</si>
  <si>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</si>
  <si>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</si>
  <si>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</si>
  <si>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</si>
  <si>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</si>
  <si>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</si>
  <si>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</si>
  <si>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</si>
  <si>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</si>
  <si>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</si>
  <si>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</si>
  <si>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</si>
  <si>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</si>
  <si>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</si>
  <si>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</si>
  <si>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</si>
  <si>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</si>
  <si>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</si>
  <si>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</si>
  <si>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</si>
  <si>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</si>
  <si>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</si>
  <si>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</si>
  <si>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</si>
  <si>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</si>
  <si>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</si>
  <si>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</si>
  <si>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</si>
  <si>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</si>
  <si>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</si>
  <si>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</si>
  <si>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</si>
  <si>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</si>
  <si>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</si>
  <si>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</si>
  <si>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</si>
  <si>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</si>
  <si>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</si>
  <si>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</si>
  <si>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</si>
  <si>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</si>
  <si>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</si>
  <si>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</si>
  <si>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</si>
  <si>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</si>
  <si>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</si>
  <si>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</si>
  <si>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</si>
  <si>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</si>
  <si>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</si>
  <si>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</si>
  <si>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</si>
  <si>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</si>
  <si>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</si>
  <si>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</si>
  <si>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</si>
  <si>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</si>
  <si>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</si>
  <si>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</si>
  <si>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</si>
  <si>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</si>
  <si>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</si>
  <si>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</si>
  <si>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</si>
  <si>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</si>
  <si>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</si>
  <si>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</si>
  <si>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</si>
  <si>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</si>
  <si>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</si>
  <si>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</si>
  <si>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</si>
  <si>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</si>
  <si>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</si>
  <si>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</si>
  <si>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</si>
  <si>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</si>
  <si>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</si>
  <si>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</si>
  <si>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</si>
  <si>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</si>
  <si>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</si>
  <si>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</si>
  <si>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</si>
  <si>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</si>
  <si>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</si>
  <si>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</si>
  <si>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</si>
  <si>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</si>
  <si>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</si>
  <si>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</si>
  <si>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</si>
  <si>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</si>
  <si>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</si>
  <si>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</si>
  <si>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</si>
  <si>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</si>
  <si>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</si>
  <si>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</si>
  <si>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</si>
  <si>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</si>
  <si>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</si>
  <si>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</si>
  <si>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</si>
  <si>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</si>
  <si>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</si>
  <si>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</si>
  <si>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</si>
  <si>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</si>
  <si>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</si>
  <si>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</si>
  <si>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</si>
  <si>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</si>
  <si>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</si>
  <si>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</si>
  <si>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</si>
  <si>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</si>
  <si>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</si>
  <si>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</si>
  <si>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</si>
  <si>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</si>
  <si>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</si>
  <si>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</si>
  <si>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</si>
  <si>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</si>
  <si>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</si>
  <si>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</si>
  <si>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</si>
  <si>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</si>
  <si>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</si>
  <si>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</si>
  <si>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</si>
  <si>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</si>
  <si>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</si>
  <si>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</si>
  <si>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</si>
  <si>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</si>
  <si>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</si>
  <si>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</si>
  <si>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</si>
  <si>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</si>
  <si>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</si>
  <si>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</si>
  <si>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</si>
  <si>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</si>
  <si>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</si>
  <si>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</si>
  <si>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</si>
  <si>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</si>
  <si>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</si>
  <si>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</si>
  <si>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</si>
  <si>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</si>
  <si>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</si>
  <si>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</si>
  <si>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</si>
  <si>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</si>
  <si>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</si>
  <si>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</si>
  <si>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</si>
  <si>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</si>
  <si>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</si>
  <si>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</si>
  <si>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</si>
  <si>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</si>
  <si>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</si>
  <si>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</si>
  <si>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</si>
  <si>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</si>
  <si>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</si>
  <si>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</si>
  <si>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</si>
  <si>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</si>
  <si>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</si>
  <si>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</si>
  <si>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</si>
  <si>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</si>
  <si>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</si>
  <si>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</si>
  <si>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</si>
  <si>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</si>
  <si>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</si>
  <si>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</si>
  <si>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</si>
  <si>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</si>
  <si>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</si>
  <si>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</si>
  <si>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</si>
  <si>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</si>
  <si>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</si>
  <si>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</si>
  <si>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</si>
  <si>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</si>
  <si>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</si>
  <si>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</si>
  <si>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</si>
  <si>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</si>
  <si>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</si>
  <si>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</si>
  <si>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</si>
  <si>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</si>
  <si>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</si>
  <si>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</si>
  <si>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</si>
  <si>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</si>
  <si>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</si>
  <si>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</si>
  <si>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</si>
  <si>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</si>
  <si>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</si>
  <si>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</si>
  <si>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</si>
  <si>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</si>
  <si>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</si>
  <si>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</si>
  <si>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</si>
  <si>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</si>
  <si>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</si>
  <si>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</si>
  <si>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</si>
  <si>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</si>
  <si>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</si>
  <si>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</si>
  <si>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</si>
  <si>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</si>
  <si>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</si>
  <si>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</si>
  <si>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</si>
  <si>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</si>
  <si>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</si>
  <si>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</si>
  <si>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</si>
  <si>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</si>
  <si>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</si>
  <si>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</si>
  <si>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</si>
  <si>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</si>
  <si>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</si>
  <si>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</si>
  <si>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</si>
  <si>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</si>
  <si>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</si>
  <si>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</si>
  <si>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</si>
  <si>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</si>
  <si>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</si>
  <si>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</si>
  <si>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</si>
  <si>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</si>
  <si>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</si>
  <si>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</si>
  <si>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</si>
  <si>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</si>
  <si>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</si>
  <si>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</si>
  <si>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</si>
  <si>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</si>
  <si>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</si>
  <si>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</si>
  <si>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</si>
  <si>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</si>
  <si>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</si>
  <si>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</si>
  <si>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</si>
  <si>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</si>
  <si>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</si>
  <si>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</si>
  <si>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</si>
  <si>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</si>
  <si>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</si>
  <si>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</si>
  <si>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</si>
  <si>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</si>
  <si>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</si>
  <si>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</si>
  <si>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</si>
  <si>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</si>
  <si>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</si>
  <si>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</si>
  <si>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</si>
  <si>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</si>
  <si>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</si>
  <si>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</si>
  <si>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</si>
  <si>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</si>
  <si>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</si>
  <si>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</si>
  <si>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</si>
  <si>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</si>
  <si>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</si>
  <si>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</si>
  <si>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</si>
  <si>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</si>
  <si>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</si>
  <si>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</si>
  <si>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</si>
  <si>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</si>
  <si>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</si>
  <si>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</si>
  <si>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</si>
  <si>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</si>
  <si>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</si>
  <si>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</si>
  <si>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</si>
  <si>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</si>
  <si>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</si>
  <si>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</si>
  <si>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</si>
  <si>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</si>
  <si>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</si>
  <si>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</si>
  <si>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</si>
  <si>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</si>
  <si>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</si>
  <si>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</si>
  <si>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</si>
  <si>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</si>
  <si>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</si>
  <si>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</si>
  <si>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</si>
  <si>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</si>
  <si>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</si>
  <si>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</si>
  <si>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</si>
  <si>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</si>
  <si>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</si>
  <si>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</si>
  <si>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</si>
  <si>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</si>
  <si>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</si>
  <si>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</si>
  <si>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</si>
  <si>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</si>
  <si>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</si>
  <si>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</si>
  <si>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</si>
  <si>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</si>
  <si>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</si>
  <si>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</si>
  <si>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</si>
  <si>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</si>
  <si>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</si>
  <si>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</si>
  <si>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</si>
  <si>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</si>
  <si>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</si>
  <si>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</si>
  <si>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</si>
  <si>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</si>
  <si>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</si>
  <si>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</si>
  <si>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</si>
  <si>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</si>
  <si>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</si>
  <si>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</si>
  <si>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</si>
  <si>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</si>
  <si>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</si>
  <si>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</si>
  <si>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</si>
  <si>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</si>
  <si>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</si>
  <si>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</si>
  <si>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</si>
  <si>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</si>
  <si>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</si>
  <si>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</si>
  <si>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</si>
  <si>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</si>
  <si>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</si>
  <si>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</si>
  <si>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</si>
  <si>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</si>
  <si>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</si>
  <si>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</si>
  <si>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</si>
  <si>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</si>
  <si>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</si>
  <si>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</si>
  <si>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</si>
  <si>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</si>
  <si>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</si>
  <si>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</si>
  <si>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</si>
  <si>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</si>
  <si>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</si>
  <si>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</si>
  <si>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</si>
  <si>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</si>
  <si>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</si>
  <si>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</si>
  <si>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</si>
  <si>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</si>
  <si>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</si>
  <si>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</si>
  <si>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</si>
  <si>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</si>
  <si>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</si>
  <si>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</si>
  <si>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</si>
  <si>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</si>
  <si>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</si>
  <si>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</si>
  <si>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</si>
  <si>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</si>
  <si>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</si>
  <si>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</si>
  <si>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</si>
  <si>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</si>
  <si>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</si>
  <si>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</si>
  <si>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</si>
  <si>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</si>
  <si>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</si>
  <si>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</si>
  <si>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</si>
  <si>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</si>
  <si>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</si>
  <si>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</si>
  <si>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</si>
  <si>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</si>
  <si>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</si>
  <si>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</si>
  <si>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</si>
  <si>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</si>
  <si>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</si>
  <si>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</si>
  <si>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</si>
  <si>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</si>
  <si>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</si>
  <si>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</si>
  <si>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</si>
  <si>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</si>
  <si>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</si>
  <si>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</si>
  <si>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</si>
  <si>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</si>
  <si>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</si>
  <si>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</si>
  <si>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</si>
  <si>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</si>
  <si>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</si>
  <si>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</si>
  <si>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</si>
  <si>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</si>
  <si>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</si>
  <si>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</si>
  <si>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</si>
  <si>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</si>
  <si>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</si>
  <si>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</si>
  <si>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</si>
  <si>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</si>
  <si>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</si>
  <si>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</si>
  <si>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</si>
  <si>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</si>
  <si>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</si>
  <si>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</si>
  <si>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</si>
  <si>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</si>
  <si>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</si>
  <si>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</si>
  <si>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</si>
  <si>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</si>
  <si>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</si>
  <si>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</si>
  <si>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</si>
  <si>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</si>
  <si>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</si>
  <si>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</si>
  <si>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</si>
  <si>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</si>
  <si>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</si>
  <si>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</si>
  <si>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</si>
  <si>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</si>
  <si>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</si>
  <si>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</si>
  <si>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</si>
  <si>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</si>
  <si>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</si>
  <si>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</si>
  <si>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</si>
  <si>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</si>
  <si>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</si>
  <si>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</si>
  <si>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</si>
  <si>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</si>
  <si>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</si>
  <si>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</si>
  <si>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</si>
  <si>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</si>
  <si>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</si>
  <si>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</si>
  <si>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</si>
  <si>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</si>
  <si>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</si>
  <si>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</si>
  <si>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</si>
  <si>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</si>
  <si>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</si>
  <si>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</si>
  <si>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</si>
  <si>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</si>
  <si>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</si>
  <si>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</si>
  <si>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</si>
  <si>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</si>
  <si>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</si>
  <si>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</si>
  <si>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</si>
  <si>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</si>
  <si>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</si>
  <si>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</si>
  <si>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</si>
  <si>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</si>
  <si>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</si>
  <si>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</si>
  <si>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</si>
  <si>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</si>
  <si>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</si>
  <si>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</si>
  <si>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</si>
  <si>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</si>
  <si>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</si>
  <si>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</si>
  <si>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</si>
  <si>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</si>
  <si>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</si>
  <si>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</si>
  <si>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</si>
  <si>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</si>
  <si>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</si>
  <si>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</si>
  <si>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</si>
  <si>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</si>
  <si>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</si>
  <si>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</si>
  <si>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</si>
  <si>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</si>
  <si>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</si>
  <si>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</si>
  <si>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</si>
  <si>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</si>
  <si>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</si>
  <si>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</si>
  <si>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</si>
  <si>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</si>
  <si>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</si>
  <si>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</si>
  <si>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</si>
  <si>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</si>
  <si>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</si>
  <si>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</si>
  <si>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</si>
  <si>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</si>
  <si>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</si>
  <si>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</si>
  <si>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</si>
  <si>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</si>
  <si>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</si>
  <si>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</si>
  <si>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</si>
  <si>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</si>
  <si>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</si>
  <si>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</si>
  <si>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</si>
  <si>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</si>
  <si>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</si>
  <si>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</si>
  <si>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</si>
  <si>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</si>
  <si>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</si>
  <si>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</si>
  <si>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</si>
  <si>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</si>
  <si>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</si>
  <si>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</si>
  <si>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</si>
  <si>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</si>
  <si>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</si>
  <si>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</si>
  <si>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</si>
  <si>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</si>
  <si>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</si>
  <si>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</si>
  <si>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</si>
  <si>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</si>
  <si>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</si>
  <si>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</si>
  <si>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</si>
  <si>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</si>
  <si>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</si>
  <si>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</si>
  <si>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</si>
  <si>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</si>
  <si>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</si>
  <si>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</si>
  <si>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</si>
  <si>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</si>
  <si>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</si>
  <si>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</si>
  <si>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</si>
  <si>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</si>
  <si>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</si>
  <si>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</si>
  <si>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</si>
  <si>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</si>
  <si>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</si>
  <si>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</si>
  <si>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</si>
  <si>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</si>
  <si>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</si>
  <si>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</si>
  <si>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</si>
  <si>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</si>
  <si>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</si>
  <si>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</si>
  <si>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</si>
  <si>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</si>
  <si>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</si>
  <si>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</si>
  <si>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</si>
  <si>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</si>
  <si>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</si>
  <si>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</si>
  <si>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</si>
  <si>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</si>
  <si>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</si>
  <si>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</si>
  <si>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</si>
  <si>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</si>
  <si>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</si>
  <si>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</si>
  <si>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</si>
  <si>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</si>
  <si>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</si>
  <si>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</si>
  <si>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</si>
  <si>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</si>
  <si>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</si>
  <si>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</si>
  <si>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</si>
  <si>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</si>
  <si>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</si>
  <si>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</si>
  <si>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</si>
  <si>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</si>
  <si>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</si>
  <si>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</si>
  <si>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</si>
  <si>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</si>
  <si>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</si>
  <si>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</si>
  <si>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</si>
  <si>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</si>
  <si>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</si>
  <si>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</si>
  <si>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</si>
  <si>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</si>
  <si>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</si>
  <si>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</si>
  <si>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</si>
  <si>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</si>
  <si>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</si>
  <si>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</si>
  <si>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</si>
  <si>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</si>
  <si>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</si>
  <si>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</si>
  <si>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</si>
  <si>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</si>
  <si>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</si>
  <si>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</si>
  <si>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</si>
  <si>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</si>
  <si>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</si>
  <si>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</si>
  <si>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</si>
  <si>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</si>
  <si>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</si>
  <si>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</si>
  <si>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</si>
  <si>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</si>
  <si>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</si>
  <si>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</si>
  <si>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</si>
  <si>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</si>
  <si>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</si>
  <si>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</si>
  <si>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</si>
  <si>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</si>
  <si>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</si>
  <si>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</si>
  <si>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</si>
  <si>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</si>
  <si>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</si>
  <si>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</si>
  <si>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</si>
  <si>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</si>
  <si>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</si>
  <si>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</si>
  <si>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</si>
  <si>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</si>
  <si>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</si>
  <si>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</si>
  <si>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</si>
  <si>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</si>
  <si>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</si>
  <si>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</si>
  <si>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</si>
  <si>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</si>
  <si>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</si>
  <si>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</si>
  <si>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</si>
  <si>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</si>
  <si>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</si>
  <si>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</si>
  <si>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</si>
  <si>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</si>
  <si>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</si>
  <si>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</si>
  <si>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</si>
  <si>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</si>
  <si>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</si>
  <si>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</si>
  <si>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</si>
  <si>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</si>
  <si>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</si>
  <si>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</si>
  <si>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</si>
  <si>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</si>
  <si>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</si>
  <si>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</si>
  <si>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</si>
  <si>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</si>
  <si>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</si>
  <si>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</si>
  <si>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</si>
  <si>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</si>
  <si>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</si>
  <si>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</si>
  <si>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</si>
  <si>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</si>
  <si>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</si>
  <si>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</si>
  <si>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</si>
  <si>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</si>
  <si>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</si>
  <si>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</si>
  <si>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</si>
  <si>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</si>
  <si>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</si>
  <si>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</si>
  <si>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</si>
  <si>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</si>
  <si>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</si>
  <si>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</si>
  <si>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</si>
  <si>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</si>
  <si>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</si>
  <si>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</si>
  <si>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</si>
  <si>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</si>
  <si>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</si>
  <si>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</si>
  <si>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</si>
  <si>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</si>
  <si>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</si>
  <si>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</si>
  <si>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</si>
  <si>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</si>
  <si>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</si>
  <si>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</si>
  <si>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</si>
  <si>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</si>
  <si>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</si>
  <si>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</si>
  <si>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</si>
  <si>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</si>
  <si>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</si>
  <si>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</si>
  <si>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</si>
  <si>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</si>
  <si>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</si>
  <si>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</si>
  <si>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</si>
  <si>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</si>
  <si>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</si>
  <si>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</si>
  <si>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</si>
  <si>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</si>
  <si>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</si>
  <si>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</si>
  <si>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</si>
  <si>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</si>
  <si>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</si>
  <si>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</si>
  <si>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</si>
  <si>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</si>
  <si>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</si>
  <si>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</si>
  <si>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</si>
  <si>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</si>
  <si>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</si>
  <si>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</si>
  <si>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</si>
  <si>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</si>
  <si>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</si>
  <si>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</si>
  <si>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</si>
  <si>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</si>
  <si>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</si>
  <si>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</si>
  <si>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</si>
  <si>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</si>
  <si>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</si>
  <si>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</si>
  <si>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</si>
  <si>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</si>
  <si>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</si>
  <si>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</si>
  <si>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</si>
  <si>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</si>
  <si>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</si>
  <si>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</si>
  <si>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</si>
  <si>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</si>
  <si>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</si>
  <si>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</si>
  <si>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</si>
  <si>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</si>
  <si>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</si>
  <si>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</si>
  <si>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</si>
  <si>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</si>
  <si>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</si>
  <si>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</si>
  <si>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</si>
  <si>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</si>
  <si>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</si>
  <si>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</si>
  <si>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</si>
  <si>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</si>
  <si>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</si>
  <si>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</si>
  <si>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</si>
  <si>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</si>
  <si>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</si>
  <si>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</si>
  <si>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</si>
  <si>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</si>
  <si>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</si>
  <si>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</si>
  <si>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</si>
  <si>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</si>
  <si>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</si>
  <si>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</si>
  <si>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</si>
  <si>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</si>
  <si>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</si>
  <si>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</si>
  <si>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</si>
  <si>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</si>
  <si>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</si>
  <si>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</si>
  <si>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</si>
  <si>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</si>
  <si>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</si>
  <si>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</si>
  <si>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</si>
  <si>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</si>
  <si>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</si>
  <si>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</si>
  <si>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</si>
  <si>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</si>
  <si>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</si>
  <si>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</si>
  <si>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</si>
  <si>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</si>
  <si>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</si>
  <si>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</si>
  <si>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</si>
  <si>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</si>
  <si>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</si>
  <si>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</si>
  <si>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</si>
  <si>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</si>
  <si>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</si>
  <si>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</si>
  <si>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</si>
  <si>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</si>
  <si>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</si>
  <si>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</si>
  <si>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</si>
  <si>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</si>
  <si>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</si>
  <si>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</si>
  <si>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</si>
  <si>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</si>
  <si>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</si>
  <si>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</si>
  <si>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</si>
  <si>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</si>
  <si>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</si>
  <si>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</si>
  <si>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</si>
  <si>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</si>
  <si>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</si>
  <si>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</si>
  <si>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</si>
  <si>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</si>
  <si>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</si>
  <si>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</si>
  <si>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</si>
  <si>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</si>
  <si>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</si>
  <si>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</si>
  <si>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</si>
  <si>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</si>
  <si>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</si>
  <si>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</si>
  <si>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</si>
  <si>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</si>
  <si>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</si>
  <si>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</si>
  <si>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</si>
  <si>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</si>
  <si>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</si>
  <si>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</si>
  <si>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</si>
  <si>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</si>
  <si>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</si>
  <si>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</si>
  <si>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</si>
  <si>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</si>
  <si>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</si>
  <si>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</si>
  <si>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</si>
  <si>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</si>
  <si>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</si>
  <si>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</si>
  <si>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</si>
  <si>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</si>
  <si>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</si>
  <si>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</si>
  <si>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</si>
  <si>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</si>
  <si>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</si>
  <si>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</si>
  <si>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</si>
  <si>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</si>
  <si>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</si>
  <si>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</si>
  <si>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</si>
  <si>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</si>
  <si>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</si>
  <si>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</si>
  <si>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</si>
  <si>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</si>
  <si>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</si>
  <si>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</si>
  <si>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</si>
  <si>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</si>
  <si>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</si>
  <si>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</si>
  <si>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</si>
  <si>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</si>
  <si>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</si>
  <si>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</si>
  <si>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</si>
  <si>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</si>
  <si>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</si>
  <si>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</si>
  <si>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</si>
  <si>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</si>
  <si>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</si>
  <si>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</si>
  <si>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</si>
  <si>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</si>
  <si>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</si>
  <si>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</si>
  <si>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</si>
  <si>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</si>
  <si>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</si>
  <si>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</si>
  <si>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</si>
  <si>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</si>
  <si>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</si>
  <si>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</si>
  <si>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</si>
  <si>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</si>
  <si>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</si>
  <si>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</si>
  <si>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</si>
  <si>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</si>
  <si>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</si>
  <si>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</si>
  <si>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</si>
  <si>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</si>
  <si>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</si>
  <si>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</si>
  <si>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</si>
  <si>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</si>
  <si>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</si>
  <si>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</si>
  <si>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</si>
  <si>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</si>
  <si>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</si>
  <si>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</si>
  <si>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</si>
  <si>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</si>
  <si>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</si>
  <si>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</si>
  <si>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</si>
  <si>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</si>
  <si>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</si>
  <si>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</si>
  <si>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</si>
  <si>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</si>
  <si>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</si>
  <si>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</si>
  <si>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</si>
  <si>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</si>
  <si>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</si>
  <si>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</si>
  <si>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</si>
  <si>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</si>
  <si>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</si>
  <si>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</si>
  <si>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</si>
  <si>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</si>
  <si>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</si>
  <si>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</si>
  <si>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</si>
  <si>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</si>
  <si>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</si>
  <si>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</si>
  <si>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</si>
  <si>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</si>
  <si>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</si>
  <si>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</si>
  <si>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</si>
  <si>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</si>
  <si>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</si>
  <si>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</si>
  <si>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</si>
  <si>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</si>
  <si>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</si>
  <si>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</si>
  <si>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</si>
  <si>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</si>
  <si>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</si>
  <si>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</si>
  <si>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</si>
  <si>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</si>
  <si>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</si>
  <si>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</si>
  <si>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</si>
  <si>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</si>
  <si>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</si>
  <si>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</si>
  <si>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</si>
  <si>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</si>
  <si>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</si>
  <si>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</si>
  <si>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</si>
  <si>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</si>
  <si>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</si>
  <si>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</si>
  <si>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</si>
  <si>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</si>
  <si>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</si>
  <si>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</si>
  <si>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</si>
  <si>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</si>
  <si>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</si>
  <si>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</si>
  <si>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</si>
  <si>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</si>
  <si>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</si>
  <si>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</si>
  <si>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</si>
  <si>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</si>
  <si>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</si>
  <si>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</si>
  <si>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</si>
  <si>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</si>
  <si>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</si>
  <si>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</si>
  <si>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</si>
  <si>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</si>
  <si>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</si>
  <si>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</si>
  <si>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</si>
  <si>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</si>
  <si>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</si>
  <si>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</si>
  <si>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</si>
  <si>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</si>
  <si>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</si>
  <si>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</si>
  <si>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</si>
  <si>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</si>
  <si>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</si>
  <si>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</si>
  <si>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</si>
  <si>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</si>
  <si>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</si>
  <si>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</si>
  <si>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</si>
  <si>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</si>
  <si>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</si>
  <si>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</si>
  <si>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</si>
  <si>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</si>
  <si>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</si>
  <si>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</si>
  <si>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</si>
  <si>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</si>
  <si>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</si>
  <si>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</si>
  <si>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</si>
  <si>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</si>
  <si>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</si>
  <si>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</si>
  <si>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</si>
  <si>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</si>
  <si>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</si>
  <si>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</si>
  <si>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</si>
  <si>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</si>
  <si>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</si>
  <si>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</si>
  <si>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</si>
  <si>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</si>
  <si>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</si>
  <si>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</si>
  <si>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</si>
  <si>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</si>
  <si>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</si>
  <si>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</si>
  <si>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</si>
  <si>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</si>
  <si>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</si>
  <si>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</si>
  <si>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</si>
  <si>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</si>
  <si>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</si>
  <si>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</si>
  <si>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</si>
  <si>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</si>
  <si>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</si>
  <si>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</si>
  <si>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</si>
  <si>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</si>
  <si>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</si>
  <si>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</si>
  <si>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</si>
  <si>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</si>
  <si>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</si>
  <si>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</si>
  <si>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</si>
  <si>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</si>
  <si>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</si>
  <si>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</si>
  <si>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</si>
  <si>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</si>
  <si>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</si>
  <si>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</si>
  <si>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</si>
  <si>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</si>
  <si>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</si>
  <si>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</si>
  <si>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</si>
  <si>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</si>
  <si>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</si>
  <si>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</si>
  <si>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</si>
  <si>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</si>
  <si>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</si>
  <si>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</si>
  <si>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</si>
  <si>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</si>
  <si>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</si>
  <si>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</si>
  <si>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</si>
  <si>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</si>
  <si>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</si>
  <si>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</si>
  <si>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</si>
  <si>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</si>
  <si>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</si>
  <si>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</si>
  <si>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</si>
  <si>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</si>
  <si>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</si>
  <si>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</si>
  <si>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</si>
  <si>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</si>
  <si>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</si>
  <si>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</si>
  <si>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</si>
  <si>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</si>
  <si>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</si>
  <si>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</si>
  <si>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</si>
  <si>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</si>
  <si>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</si>
  <si>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</si>
  <si>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</si>
  <si>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</si>
  <si>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</si>
  <si>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</si>
  <si>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</si>
  <si>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</si>
  <si>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</si>
  <si>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</si>
  <si>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</si>
  <si>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</si>
  <si>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</si>
  <si>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</si>
  <si>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</si>
  <si>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</si>
  <si>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</si>
  <si>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</si>
  <si>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</si>
  <si>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</si>
  <si>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</si>
  <si>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</si>
  <si>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</si>
  <si>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</si>
  <si>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</si>
  <si>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</si>
  <si>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</si>
  <si>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</si>
  <si>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</si>
  <si>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</si>
  <si>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</si>
  <si>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</si>
  <si>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</si>
  <si>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</si>
  <si>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</si>
  <si>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</si>
  <si>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</si>
  <si>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</si>
  <si>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</si>
  <si>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</si>
  <si>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</si>
  <si>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</si>
  <si>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</si>
  <si>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</si>
  <si>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</si>
  <si>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</si>
  <si>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</si>
  <si>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</si>
  <si>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</si>
  <si>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</si>
  <si>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</si>
  <si>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</si>
  <si>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</si>
  <si>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</si>
  <si>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</si>
  <si>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</si>
  <si>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</si>
  <si>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</si>
  <si>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</si>
  <si>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</si>
  <si>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</si>
  <si>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</si>
  <si>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</si>
  <si>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</si>
  <si>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</si>
  <si>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</si>
  <si>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</si>
  <si>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</si>
  <si>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</si>
  <si>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</si>
  <si>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</si>
  <si>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</si>
  <si>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</si>
  <si>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</si>
  <si>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</si>
  <si>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</si>
  <si>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</si>
  <si>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</si>
  <si>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</si>
  <si>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</si>
  <si>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</si>
  <si>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</si>
  <si>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</si>
  <si>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</si>
  <si>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</si>
  <si>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</si>
  <si>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</si>
  <si>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</si>
  <si>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</si>
  <si>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</si>
  <si>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</si>
  <si>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</si>
  <si>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</si>
  <si>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</si>
  <si>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</si>
  <si>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</si>
  <si>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</si>
  <si>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</si>
  <si>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</si>
  <si>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</si>
  <si>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</si>
  <si>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</si>
  <si>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</si>
  <si>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</si>
  <si>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</si>
  <si>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</si>
  <si>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</si>
  <si>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</si>
  <si>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</si>
  <si>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</si>
  <si>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</si>
  <si>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</si>
  <si>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</si>
  <si>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</si>
  <si>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</si>
  <si>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</si>
  <si>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</si>
  <si>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</si>
  <si>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</si>
  <si>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</si>
  <si>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</si>
  <si>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</si>
  <si>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</si>
  <si>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</si>
  <si>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</si>
  <si>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</si>
  <si>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</si>
  <si>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</si>
  <si>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</si>
  <si>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</si>
  <si>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</si>
  <si>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</si>
  <si>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</si>
  <si>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</si>
  <si>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</si>
  <si>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</si>
  <si>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</si>
  <si>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</si>
  <si>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</si>
  <si>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</si>
  <si>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</si>
  <si>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</si>
  <si>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</si>
  <si>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</si>
  <si>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</si>
  <si>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</si>
  <si>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</si>
  <si>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</si>
  <si>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</si>
  <si>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</si>
  <si>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</si>
  <si>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</si>
  <si>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</si>
  <si>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</si>
  <si>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</si>
  <si>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</si>
  <si>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</si>
  <si>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</si>
  <si>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</si>
  <si>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</si>
  <si>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</si>
  <si>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</si>
  <si>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</si>
  <si>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</si>
  <si>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</si>
  <si>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</si>
  <si>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</si>
  <si>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</si>
  <si>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</si>
  <si>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</si>
  <si>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</si>
  <si>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</si>
  <si>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</si>
  <si>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</si>
  <si>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</si>
  <si>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</si>
  <si>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</si>
  <si>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</si>
  <si>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</si>
  <si>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</si>
  <si>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</si>
  <si>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</si>
  <si>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</si>
  <si>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</si>
  <si>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</si>
  <si>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</si>
  <si>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</si>
  <si>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</si>
  <si>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</si>
  <si>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</si>
  <si>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</si>
  <si>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</si>
  <si>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</si>
  <si>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</si>
  <si>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</si>
  <si>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</si>
  <si>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</si>
  <si>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</si>
  <si>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</si>
  <si>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</si>
  <si>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</si>
  <si>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</si>
  <si>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</si>
  <si>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</si>
  <si>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</si>
  <si>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</si>
  <si>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</si>
  <si>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</si>
  <si>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</si>
  <si>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</si>
  <si>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</si>
  <si>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</si>
  <si>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</si>
  <si>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</si>
  <si>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</si>
  <si>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</si>
  <si>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</si>
  <si>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</si>
  <si>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</si>
  <si>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</si>
  <si>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</si>
  <si>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</si>
  <si>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</si>
  <si>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</si>
  <si>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</si>
  <si>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</si>
  <si>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</si>
  <si>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</si>
  <si>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</si>
  <si>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</si>
  <si>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</si>
  <si>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</si>
  <si>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</si>
  <si>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</si>
  <si>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</si>
  <si>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</si>
  <si>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</si>
  <si>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</si>
  <si>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</si>
  <si>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</si>
  <si>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</si>
  <si>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</si>
  <si>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</si>
  <si>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</si>
  <si>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</si>
  <si>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</si>
  <si>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</si>
  <si>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</si>
  <si>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</si>
  <si>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</si>
  <si>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</si>
  <si>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</si>
  <si>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</si>
  <si>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</si>
  <si>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</si>
  <si>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</si>
  <si>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</si>
  <si>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</si>
  <si>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</si>
  <si>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</si>
  <si>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</si>
  <si>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</si>
  <si>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</si>
  <si>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</si>
  <si>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</si>
  <si>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</si>
  <si>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</si>
  <si>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</si>
  <si>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</si>
  <si>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</si>
  <si>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</si>
  <si>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</si>
  <si>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</si>
  <si>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</si>
  <si>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</si>
  <si>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</si>
  <si>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</si>
  <si>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</si>
  <si>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</si>
  <si>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</si>
  <si>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</si>
  <si>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</si>
  <si>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</si>
  <si>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</si>
  <si>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</si>
  <si>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</si>
  <si>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</si>
  <si>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</si>
  <si>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</si>
  <si>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</si>
  <si>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</si>
  <si>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</si>
  <si>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</si>
  <si>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</si>
  <si>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</si>
  <si>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</si>
  <si>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</si>
  <si>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</si>
  <si>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</si>
  <si>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</si>
  <si>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</si>
  <si>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</si>
  <si>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</si>
  <si>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</si>
  <si>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</si>
  <si>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</si>
  <si>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</si>
  <si>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</si>
  <si>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</si>
  <si>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</si>
  <si>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</si>
  <si>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</si>
  <si>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</si>
  <si>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</si>
  <si>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</si>
  <si>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</si>
  <si>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</si>
  <si>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</si>
  <si>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</si>
  <si>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</si>
  <si>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</si>
  <si>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</si>
  <si>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</si>
  <si>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</si>
  <si>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</si>
  <si>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</si>
  <si>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</si>
  <si>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</si>
  <si>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</si>
  <si>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</si>
  <si>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</si>
  <si>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</si>
  <si>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</si>
  <si>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</si>
  <si>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</si>
  <si>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</si>
  <si>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</si>
  <si>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</si>
  <si>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</si>
  <si>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</si>
  <si>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</si>
  <si>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</si>
  <si>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</si>
  <si>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</si>
  <si>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</si>
  <si>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</si>
  <si>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</si>
  <si>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</si>
  <si>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</si>
  <si>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</si>
  <si>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</si>
  <si>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</si>
  <si>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</si>
  <si>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</si>
  <si>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</si>
  <si>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</si>
  <si>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</si>
  <si>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</si>
  <si>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</si>
  <si>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</si>
  <si>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</si>
  <si>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</si>
  <si>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</si>
  <si>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</si>
  <si>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</si>
  <si>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</si>
  <si>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</si>
  <si>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</si>
  <si>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</si>
  <si>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</si>
  <si>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</si>
  <si>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</si>
  <si>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</si>
  <si>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</si>
  <si>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</si>
  <si>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</si>
  <si>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</si>
  <si>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</si>
  <si>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</si>
  <si>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</si>
  <si>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</si>
  <si>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</si>
  <si>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</si>
  <si>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</si>
  <si>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</si>
  <si>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</si>
  <si>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</si>
  <si>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</si>
  <si>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</si>
  <si>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</si>
  <si>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</si>
  <si>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</si>
  <si>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</si>
  <si>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</si>
  <si>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</si>
  <si>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</si>
  <si>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</si>
  <si>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</si>
  <si>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</si>
  <si>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</si>
  <si>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</si>
  <si>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</si>
  <si>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</si>
  <si>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</si>
  <si>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</si>
  <si>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</si>
  <si>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</si>
  <si>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</si>
  <si>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</si>
  <si>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</si>
  <si>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</si>
  <si>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</si>
  <si>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</si>
  <si>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</si>
  <si>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</si>
  <si>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</si>
  <si>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</si>
  <si>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</si>
  <si>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</si>
  <si>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</si>
  <si>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</si>
  <si>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</si>
  <si>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</si>
  <si>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</si>
  <si>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</si>
  <si>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</si>
  <si>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</si>
  <si>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</si>
  <si>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</si>
  <si>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</si>
  <si>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</si>
  <si>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</si>
  <si>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</si>
  <si>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</si>
  <si>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</si>
  <si>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</si>
  <si>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</si>
  <si>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</si>
  <si>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</si>
  <si>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</si>
  <si>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</si>
  <si>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</si>
  <si>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</si>
  <si>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</si>
  <si>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</si>
  <si>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</si>
  <si>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</si>
  <si>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</si>
  <si>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</si>
  <si>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</si>
  <si>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</si>
  <si>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</si>
  <si>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</si>
  <si>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</si>
  <si>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</si>
  <si>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</si>
  <si>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</si>
  <si>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</si>
  <si>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</si>
  <si>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</si>
  <si>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</si>
  <si>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</si>
  <si>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</si>
  <si>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</si>
  <si>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</si>
  <si>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</si>
  <si>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</si>
  <si>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</si>
  <si>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</si>
  <si>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</si>
  <si>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</si>
  <si>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</si>
  <si>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</si>
  <si>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</si>
  <si>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</si>
  <si>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</si>
  <si>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</si>
  <si>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</si>
  <si>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</si>
  <si>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</si>
  <si>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</si>
  <si>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</si>
  <si>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</si>
  <si>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</si>
  <si>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</si>
  <si>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</si>
  <si>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</si>
  <si>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</si>
  <si>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</si>
  <si>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</si>
  <si>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</si>
  <si>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</si>
  <si>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</si>
  <si>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</si>
  <si>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</si>
  <si>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</si>
  <si>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</si>
  <si>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</si>
  <si>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</si>
  <si>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</si>
  <si>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</si>
  <si>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</si>
  <si>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</si>
  <si>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</si>
  <si>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</si>
  <si>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</si>
  <si>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</si>
  <si>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</si>
  <si>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</si>
  <si>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</si>
  <si>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</si>
  <si>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</si>
  <si>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</si>
  <si>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</si>
  <si>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</si>
  <si>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</si>
  <si>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</si>
  <si>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</si>
  <si>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</si>
  <si>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</si>
  <si>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</si>
  <si>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</si>
  <si>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</si>
  <si>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</si>
  <si>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</si>
  <si>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</si>
  <si>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</si>
  <si>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</si>
  <si>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</si>
  <si>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</si>
  <si>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</si>
  <si>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</si>
  <si>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</si>
  <si>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</si>
  <si>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</si>
  <si>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</si>
  <si>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</si>
  <si>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</si>
  <si>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</si>
  <si>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</si>
  <si>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</si>
  <si>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</si>
  <si>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</si>
  <si>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</si>
  <si>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</si>
  <si>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</si>
  <si>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</si>
  <si>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</si>
  <si>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</si>
  <si>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</si>
  <si>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</si>
  <si>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</si>
  <si>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</si>
  <si>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</si>
  <si>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</si>
  <si>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</si>
  <si>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</si>
  <si>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</si>
  <si>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</si>
  <si>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</si>
  <si>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</si>
  <si>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</si>
  <si>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</si>
  <si>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</si>
  <si>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</si>
  <si>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</si>
  <si>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</si>
  <si>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</si>
  <si>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</si>
  <si>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</si>
  <si>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</si>
  <si>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</si>
  <si>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</si>
  <si>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</si>
  <si>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</si>
  <si>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</si>
  <si>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</si>
  <si>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</si>
  <si>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</si>
  <si>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</si>
  <si>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</si>
  <si>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</si>
  <si>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</si>
  <si>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</si>
  <si>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</si>
  <si>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</si>
  <si>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</si>
  <si>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</si>
  <si>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</si>
  <si>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</si>
  <si>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</si>
  <si>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</si>
  <si>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</si>
  <si>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</si>
  <si>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</si>
  <si>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</si>
  <si>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</si>
  <si>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</si>
  <si>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</si>
  <si>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</si>
  <si>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</si>
  <si>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</si>
  <si>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</si>
  <si>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</si>
  <si>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</si>
  <si>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</si>
  <si>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</si>
  <si>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</si>
  <si>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</si>
  <si>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</si>
  <si>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</si>
  <si>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</si>
  <si>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</si>
  <si>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</si>
  <si>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</si>
  <si>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</si>
  <si>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</si>
  <si>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</si>
  <si>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</si>
  <si>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</si>
  <si>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</si>
  <si>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</si>
  <si>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</si>
  <si>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</si>
  <si>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</si>
  <si>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</si>
  <si>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</si>
  <si>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</si>
  <si>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</si>
  <si>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</si>
  <si>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</si>
  <si>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</si>
  <si>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</si>
  <si>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</si>
  <si>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</si>
  <si>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</si>
  <si>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</si>
  <si>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</si>
  <si>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</si>
  <si>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</si>
  <si>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</si>
  <si>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</si>
  <si>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</si>
  <si>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</si>
  <si>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</si>
  <si>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</si>
  <si>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</si>
  <si>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</si>
  <si>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</si>
  <si>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</si>
  <si>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</si>
  <si>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</si>
  <si>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</si>
  <si>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</si>
  <si>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</si>
  <si>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</si>
  <si>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</si>
  <si>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</si>
  <si>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</si>
  <si>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</si>
  <si>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</si>
  <si>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</si>
  <si>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</si>
  <si>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</si>
  <si>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</si>
  <si>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</si>
  <si>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</si>
  <si>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</si>
  <si>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</si>
  <si>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</si>
  <si>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</si>
  <si>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</si>
  <si>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</si>
  <si>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</si>
  <si>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</si>
  <si>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</si>
  <si>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</si>
  <si>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</si>
  <si>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</si>
  <si>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</si>
  <si>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</si>
  <si>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</si>
  <si>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</si>
  <si>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</si>
  <si>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</si>
  <si>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</si>
  <si>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</si>
  <si>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</si>
  <si>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</si>
  <si>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</si>
  <si>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</si>
  <si>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</si>
  <si>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</si>
  <si>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</si>
  <si>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</si>
  <si>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</si>
  <si>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</si>
  <si>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</si>
  <si>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</si>
  <si>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</si>
  <si>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</si>
  <si>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</si>
  <si>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</si>
  <si>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</si>
  <si>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</si>
  <si>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</si>
  <si>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</si>
  <si>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</si>
  <si>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</si>
  <si>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</si>
  <si>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</si>
  <si>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</si>
  <si>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</si>
  <si>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</si>
  <si>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</si>
  <si>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</si>
  <si>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</si>
  <si>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</si>
  <si>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</si>
  <si>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</si>
  <si>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</si>
  <si>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</si>
  <si>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</si>
  <si>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</si>
  <si>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</si>
  <si>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</si>
  <si>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</si>
  <si>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</si>
  <si>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</si>
  <si>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</si>
  <si>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</si>
  <si>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</si>
  <si>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</si>
  <si>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</si>
  <si>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</si>
  <si>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</si>
  <si>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</si>
  <si>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</si>
  <si>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</si>
  <si>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</si>
  <si>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</si>
  <si>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</si>
  <si>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</si>
  <si>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</si>
  <si>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</si>
  <si>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</si>
  <si>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</si>
  <si>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</si>
  <si>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</si>
  <si>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</si>
  <si>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</si>
  <si>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</si>
  <si>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</si>
  <si>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</si>
  <si>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</si>
  <si>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</si>
  <si>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</si>
  <si>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</si>
  <si>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</si>
  <si>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</si>
  <si>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</si>
  <si>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</si>
  <si>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</si>
  <si>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</si>
  <si>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</si>
  <si>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</si>
  <si>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</si>
  <si>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</si>
  <si>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</si>
  <si>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</si>
  <si>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</si>
  <si>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</si>
  <si>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</si>
  <si>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</si>
  <si>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</si>
  <si>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</si>
  <si>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</si>
  <si>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</si>
  <si>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</si>
  <si>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</si>
  <si>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</si>
  <si>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</si>
  <si>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</si>
  <si>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</si>
  <si>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</si>
  <si>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</si>
  <si>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</si>
  <si>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</si>
  <si>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</si>
  <si>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</si>
  <si>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</si>
  <si>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</si>
  <si>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</si>
  <si>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</si>
  <si>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</si>
  <si>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</si>
  <si>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</si>
  <si>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</si>
  <si>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</si>
  <si>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</si>
  <si>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</si>
  <si>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</si>
  <si>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</si>
  <si>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</si>
  <si>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</si>
  <si>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</si>
  <si>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</si>
  <si>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</si>
  <si>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</si>
  <si>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</si>
  <si>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</si>
  <si>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</si>
  <si>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</si>
  <si>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</si>
  <si>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</si>
  <si>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</si>
  <si>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</si>
  <si>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</si>
  <si>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</si>
  <si>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</si>
  <si>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</si>
  <si>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</si>
  <si>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</si>
  <si>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</si>
  <si>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</si>
  <si>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</si>
  <si>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</si>
  <si>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</si>
  <si>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</si>
  <si>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</si>
  <si>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</si>
  <si>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</si>
  <si>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</si>
  <si>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</si>
  <si>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</si>
  <si>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</si>
  <si>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</si>
  <si>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</si>
  <si>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</si>
  <si>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</si>
  <si>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</si>
  <si>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</si>
  <si>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</si>
  <si>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</si>
  <si>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</si>
  <si>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</si>
  <si>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</si>
  <si>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</si>
  <si>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</si>
  <si>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</si>
  <si>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</si>
  <si>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</si>
  <si>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</si>
  <si>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</si>
  <si>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</si>
  <si>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</si>
  <si>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</si>
  <si>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</si>
  <si>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</si>
  <si>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</si>
  <si>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</si>
  <si>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</si>
  <si>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</si>
  <si>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</si>
  <si>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</si>
  <si>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</si>
  <si>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</si>
  <si>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</si>
  <si>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</si>
  <si>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</si>
  <si>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</si>
  <si>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</si>
  <si>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</si>
  <si>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</si>
  <si>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</si>
  <si>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</si>
  <si>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</si>
  <si>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</si>
  <si>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</si>
  <si>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</si>
  <si>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</si>
  <si>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</si>
  <si>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</si>
  <si>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</si>
  <si>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</si>
  <si>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</si>
  <si>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</si>
  <si>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</si>
  <si>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</si>
  <si>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</si>
  <si>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</si>
  <si>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</si>
  <si>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</si>
  <si>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</si>
  <si>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</si>
  <si>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</si>
  <si>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</si>
  <si>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</si>
  <si>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</si>
  <si>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</si>
  <si>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</si>
  <si>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</si>
  <si>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</si>
  <si>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</si>
  <si>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</si>
  <si>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</si>
  <si>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</si>
  <si>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</si>
  <si>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</si>
  <si>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</si>
  <si>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</si>
  <si>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</si>
  <si>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</si>
  <si>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</si>
  <si>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</si>
  <si>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</si>
  <si>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</si>
  <si>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</si>
  <si>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</si>
  <si>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</si>
  <si>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</si>
  <si>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</si>
  <si>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</si>
  <si>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</si>
  <si>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</si>
  <si>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</si>
  <si>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</si>
  <si>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</si>
  <si>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</si>
  <si>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</si>
  <si>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</si>
  <si>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</si>
  <si>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</si>
  <si>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</si>
  <si>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</si>
  <si>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</si>
  <si>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</si>
  <si>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</si>
  <si>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</si>
  <si>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</si>
  <si>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</si>
  <si>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</si>
  <si>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</si>
  <si>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</si>
  <si>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</si>
  <si>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</si>
  <si>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</si>
  <si>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</si>
  <si>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</si>
  <si>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</si>
  <si>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</si>
  <si>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</si>
  <si>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</si>
  <si>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</si>
  <si>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</si>
  <si>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</si>
  <si>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</si>
  <si>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</si>
  <si>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</si>
  <si>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</si>
  <si>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</si>
  <si>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</si>
  <si>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</si>
  <si>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</si>
  <si>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</si>
  <si>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</si>
  <si>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</si>
  <si>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</si>
  <si>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</si>
  <si>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</si>
  <si>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</si>
  <si>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</si>
  <si>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</si>
  <si>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</si>
  <si>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</si>
  <si>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</si>
  <si>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</si>
  <si>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</si>
  <si>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</si>
  <si>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</si>
  <si>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</si>
  <si>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</si>
  <si>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</si>
  <si>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</si>
  <si>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</si>
  <si>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</si>
  <si>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</si>
  <si>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</si>
  <si>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</si>
  <si>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</si>
  <si>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</si>
  <si>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</si>
  <si>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</si>
  <si>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</si>
  <si>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</si>
  <si>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</si>
  <si>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</si>
  <si>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</si>
  <si>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</si>
  <si>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</si>
  <si>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</si>
  <si>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</si>
  <si>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</si>
  <si>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</si>
  <si>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</si>
  <si>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</si>
  <si>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</si>
  <si>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</si>
  <si>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</si>
  <si>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</si>
  <si>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</si>
  <si>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</si>
  <si>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</si>
  <si>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</si>
  <si>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</si>
  <si>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</si>
  <si>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</si>
  <si>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</si>
  <si>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</si>
  <si>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</si>
  <si>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</si>
  <si>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</si>
  <si>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</si>
  <si>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</si>
  <si>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</si>
  <si>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</si>
  <si>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</si>
  <si>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</si>
  <si>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</si>
  <si>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</si>
  <si>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</si>
  <si>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</si>
  <si>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</si>
  <si>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</si>
  <si>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</si>
  <si>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</si>
  <si>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</si>
  <si>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</si>
  <si>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</si>
  <si>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</si>
  <si>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</si>
  <si>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</si>
  <si>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</si>
  <si>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</si>
  <si>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</si>
  <si>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</si>
  <si>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</si>
  <si>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</si>
  <si>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</si>
  <si>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</si>
  <si>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</si>
  <si>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</si>
  <si>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</si>
  <si>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</si>
  <si>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</si>
  <si>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</si>
  <si>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</si>
  <si>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</si>
  <si>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</si>
  <si>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</si>
  <si>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</si>
  <si>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</si>
  <si>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</si>
  <si>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</si>
  <si>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</si>
  <si>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</si>
  <si>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</si>
  <si>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</si>
  <si>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</si>
  <si>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</si>
  <si>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</si>
  <si>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</si>
  <si>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</si>
  <si>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</si>
  <si>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</si>
  <si>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</si>
  <si>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</si>
  <si>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</si>
  <si>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</si>
  <si>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</si>
  <si>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</si>
  <si>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</si>
  <si>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</si>
  <si>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</si>
  <si>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</si>
  <si>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</si>
  <si>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</si>
  <si>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</si>
  <si>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</si>
  <si>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</si>
  <si>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</si>
  <si>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</si>
  <si>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</si>
  <si>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</si>
  <si>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</si>
  <si>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</si>
  <si>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</si>
  <si>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</si>
  <si>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</si>
  <si>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</si>
  <si>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</si>
  <si>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</si>
  <si>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</si>
  <si>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</si>
  <si>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</si>
  <si>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</si>
  <si>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</si>
  <si>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</si>
  <si>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</si>
  <si>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</si>
  <si>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</si>
  <si>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</si>
  <si>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</si>
  <si>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</si>
  <si>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</si>
  <si>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</si>
  <si>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</si>
  <si>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</si>
  <si>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</si>
  <si>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</si>
  <si>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</si>
  <si>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</si>
  <si>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</si>
  <si>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</si>
  <si>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</si>
  <si>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</si>
  <si>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</si>
  <si>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</si>
  <si>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</si>
  <si>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</si>
  <si>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</si>
  <si>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</si>
  <si>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</si>
  <si>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</si>
  <si>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</si>
  <si>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</si>
  <si>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</si>
  <si>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</si>
  <si>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</si>
  <si>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</si>
  <si>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</si>
  <si>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</si>
  <si>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</si>
  <si>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</si>
  <si>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</si>
  <si>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</si>
  <si>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</si>
  <si>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</si>
  <si>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</si>
  <si>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</si>
  <si>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</si>
  <si>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</si>
  <si>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</si>
  <si>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</si>
  <si>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</si>
  <si>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</si>
  <si>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</si>
  <si>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</si>
  <si>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</si>
  <si>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</si>
  <si>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</si>
  <si>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</si>
  <si>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</si>
  <si>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</si>
  <si>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</si>
  <si>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</si>
  <si>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</si>
  <si>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</si>
  <si>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</si>
  <si>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</si>
  <si>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</si>
  <si>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</si>
  <si>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</si>
  <si>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</si>
  <si>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</si>
  <si>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</si>
  <si>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</si>
  <si>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</si>
  <si>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</si>
  <si>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</si>
  <si>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</si>
  <si>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</si>
  <si>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</si>
  <si>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</si>
  <si>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</si>
  <si>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</si>
  <si>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</si>
  <si>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</si>
  <si>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</si>
  <si>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</si>
  <si>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</si>
  <si>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</si>
  <si>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</si>
  <si>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</si>
  <si>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</si>
  <si>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</si>
  <si>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</si>
  <si>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</si>
  <si>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</si>
  <si>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</si>
  <si>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</si>
  <si>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</si>
  <si>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</si>
  <si>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</si>
  <si>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</si>
  <si>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</si>
  <si>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</si>
  <si>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</si>
  <si>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</si>
  <si>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</si>
  <si>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</si>
  <si>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</si>
  <si>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</si>
  <si>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</si>
  <si>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</si>
  <si>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</si>
  <si>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</si>
  <si>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</si>
  <si>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</si>
  <si>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</si>
  <si>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</si>
  <si>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</si>
  <si>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</si>
  <si>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</si>
  <si>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</si>
  <si>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</si>
  <si>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</si>
  <si>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</si>
  <si>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</si>
  <si>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</si>
  <si>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</si>
  <si>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</si>
  <si>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</si>
  <si>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</si>
  <si>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</si>
  <si>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</si>
  <si>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</si>
  <si>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</si>
  <si>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</si>
  <si>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</si>
  <si>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</si>
  <si>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</si>
  <si>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</si>
  <si>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</si>
  <si>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</si>
  <si>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</si>
  <si>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</si>
  <si>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</si>
  <si>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</si>
  <si>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</si>
  <si>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</si>
  <si>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</si>
  <si>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</si>
  <si>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</si>
  <si>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</si>
  <si>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</si>
  <si>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</si>
  <si>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</si>
  <si>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</si>
  <si>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</si>
  <si>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</si>
  <si>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</si>
  <si>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</si>
  <si>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</si>
  <si>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</si>
  <si>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</si>
  <si>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</si>
  <si>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</si>
  <si>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</si>
  <si>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</si>
  <si>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</si>
  <si>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</si>
  <si>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</si>
  <si>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</si>
  <si>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</si>
  <si>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</si>
  <si>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</si>
  <si>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</si>
  <si>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</si>
  <si>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</si>
  <si>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</si>
  <si>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</si>
  <si>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</si>
  <si>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</si>
  <si>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</si>
  <si>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</si>
  <si>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</si>
  <si>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</si>
  <si>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</si>
  <si>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</si>
  <si>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</si>
  <si>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</si>
  <si>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</si>
  <si>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</si>
  <si>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</si>
  <si>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</si>
  <si>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</si>
  <si>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</si>
  <si>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</si>
  <si>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</si>
  <si>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</si>
  <si>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</si>
  <si>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</si>
  <si>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</si>
  <si>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</si>
  <si>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</si>
  <si>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</si>
  <si>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</si>
  <si>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</si>
  <si>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</si>
  <si>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</si>
  <si>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</si>
  <si>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</si>
  <si>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</si>
  <si>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</si>
  <si>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</si>
  <si>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</si>
  <si>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</si>
  <si>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</si>
  <si>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</si>
  <si>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</si>
  <si>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</si>
  <si>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</si>
  <si>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</si>
  <si>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</si>
  <si>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</si>
  <si>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</si>
  <si>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</si>
  <si>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</si>
  <si>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</si>
  <si>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</si>
  <si>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</si>
  <si>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</si>
  <si>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</si>
  <si>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</si>
  <si>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</si>
  <si>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</si>
  <si>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</si>
  <si>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</si>
  <si>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</si>
  <si>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</si>
  <si>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</si>
  <si>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</si>
  <si>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</si>
  <si>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</si>
  <si>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</si>
  <si>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</si>
  <si>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</si>
  <si>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</si>
  <si>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</si>
  <si>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</si>
  <si>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</si>
  <si>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</si>
  <si>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</si>
  <si>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</si>
  <si>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</si>
  <si>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</si>
  <si>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</si>
  <si>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</si>
  <si>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</si>
  <si>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</si>
  <si>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</si>
  <si>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</si>
  <si>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</si>
  <si>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</si>
  <si>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</si>
  <si>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</si>
  <si>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</si>
  <si>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</si>
  <si>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</si>
  <si>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</si>
  <si>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</si>
  <si>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</si>
  <si>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</si>
  <si>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</si>
  <si>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</si>
  <si>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</si>
  <si>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</si>
  <si>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</si>
  <si>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</si>
  <si>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</si>
  <si>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</si>
  <si>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</si>
  <si>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</si>
  <si>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</si>
  <si>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</si>
  <si>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</si>
  <si>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</si>
  <si>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</si>
  <si>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</si>
  <si>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</si>
  <si>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</si>
  <si>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</si>
  <si>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</si>
  <si>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</si>
  <si>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</si>
  <si>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</si>
  <si>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</si>
  <si>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</si>
  <si>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</si>
  <si>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</si>
  <si>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</si>
  <si>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</si>
  <si>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</si>
  <si>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</si>
  <si>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</si>
  <si>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</si>
  <si>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</si>
  <si>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</si>
  <si>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</si>
  <si>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</si>
  <si>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</si>
  <si>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</si>
  <si>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</si>
  <si>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</si>
  <si>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</si>
  <si>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</si>
  <si>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</si>
  <si>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</si>
  <si>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</si>
  <si>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</si>
  <si>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</si>
  <si>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</si>
  <si>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</si>
  <si>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</si>
  <si>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</si>
  <si>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</si>
  <si>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</si>
  <si>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</si>
  <si>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</si>
  <si>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</si>
  <si>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</si>
  <si>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</si>
  <si>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</si>
  <si>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</si>
  <si>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</si>
  <si>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</si>
  <si>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</si>
  <si>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</si>
  <si>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</si>
  <si>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</si>
  <si>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</si>
  <si>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</si>
  <si>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</si>
  <si>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</si>
  <si>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</si>
  <si>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</si>
  <si>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</si>
  <si>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</si>
  <si>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</si>
  <si>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</si>
  <si>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</si>
  <si>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</si>
  <si>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</si>
  <si>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</si>
  <si>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</si>
  <si>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</si>
  <si>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</si>
  <si>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</si>
  <si>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</si>
  <si>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</si>
  <si>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</si>
  <si>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</si>
  <si>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</si>
  <si>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</si>
  <si>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</si>
  <si>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</si>
  <si>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</si>
  <si>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</si>
  <si>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</si>
  <si>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</si>
  <si>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</si>
  <si>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</si>
  <si>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</si>
  <si>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</si>
  <si>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</si>
  <si>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</si>
  <si>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</si>
  <si>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</si>
  <si>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</si>
  <si>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</si>
  <si>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</si>
  <si>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</si>
  <si>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</si>
  <si>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</si>
  <si>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</si>
  <si>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</si>
  <si>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</si>
  <si>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</si>
  <si>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</si>
  <si>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</si>
  <si>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</si>
  <si>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</si>
  <si>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</si>
  <si>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</si>
  <si>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</si>
  <si>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</si>
  <si>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</si>
  <si>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</si>
  <si>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</si>
  <si>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</si>
  <si>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</si>
  <si>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</si>
  <si>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</si>
  <si>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</si>
  <si>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</si>
  <si>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</si>
  <si>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</si>
  <si>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</si>
  <si>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</si>
  <si>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</si>
  <si>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</si>
  <si>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</si>
  <si>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</si>
  <si>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</si>
  <si>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</si>
  <si>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</si>
  <si>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</si>
  <si>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</si>
  <si>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</si>
  <si>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</si>
  <si>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</si>
  <si>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</si>
  <si>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</si>
  <si>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</si>
  <si>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</si>
  <si>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</si>
  <si>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</si>
  <si>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</si>
  <si>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</si>
  <si>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</si>
  <si>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</si>
  <si>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</si>
  <si>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</si>
  <si>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</si>
  <si>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</si>
  <si>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</si>
  <si>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</si>
  <si>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</si>
  <si>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</si>
  <si>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</si>
  <si>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</si>
  <si>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</si>
  <si>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</si>
  <si>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</si>
  <si>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</si>
  <si>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</si>
  <si>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</si>
  <si>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</si>
  <si>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</si>
  <si>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</si>
  <si>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</si>
  <si>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</si>
  <si>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</si>
  <si>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</si>
  <si>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</si>
  <si>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</si>
  <si>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</si>
  <si>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</si>
  <si>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</si>
  <si>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</si>
  <si>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</si>
  <si>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</si>
  <si>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</si>
  <si>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</si>
  <si>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</si>
  <si>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</si>
  <si>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</si>
  <si>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</si>
  <si>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</si>
  <si>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</si>
  <si>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</si>
  <si>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</si>
  <si>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</si>
  <si>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</si>
  <si>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</si>
  <si>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</si>
  <si>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</si>
  <si>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</si>
  <si>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</si>
  <si>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</si>
  <si>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</si>
  <si>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</si>
  <si>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</si>
  <si>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</si>
  <si>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</si>
  <si>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</si>
  <si>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</si>
  <si>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</si>
  <si>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</si>
  <si>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</si>
  <si>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</si>
  <si>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</si>
  <si>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</si>
  <si>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</si>
  <si>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</si>
  <si>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</si>
  <si>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</si>
  <si>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</si>
  <si>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</si>
  <si>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</si>
  <si>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</si>
  <si>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</si>
  <si>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</si>
  <si>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</si>
  <si>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</si>
  <si>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</si>
  <si>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</si>
  <si>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</si>
  <si>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</si>
  <si>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</si>
  <si>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</si>
  <si>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</si>
  <si>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</si>
  <si>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</si>
  <si>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</si>
  <si>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</si>
  <si>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</si>
  <si>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</si>
  <si>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</si>
  <si>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</si>
  <si>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</si>
  <si>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</si>
  <si>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</si>
  <si>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</si>
  <si>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</si>
  <si>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</si>
  <si>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</si>
  <si>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</si>
  <si>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</si>
  <si>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</si>
  <si>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</si>
  <si>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</si>
  <si>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</si>
  <si>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</si>
  <si>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</si>
  <si>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</si>
  <si>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</si>
  <si>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</si>
  <si>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</si>
  <si>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</si>
  <si>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</si>
  <si>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</si>
  <si>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</si>
  <si>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</si>
  <si>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</si>
  <si>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</si>
  <si>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</si>
  <si>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</si>
  <si>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</si>
  <si>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</si>
  <si>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</si>
  <si>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</si>
  <si>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</si>
  <si>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</si>
  <si>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</si>
  <si>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</si>
  <si>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</si>
  <si>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</si>
  <si>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</si>
  <si>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</si>
  <si>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</si>
  <si>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</si>
  <si>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</si>
  <si>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</si>
  <si>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</si>
  <si>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</si>
  <si>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</si>
  <si>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</si>
  <si>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</si>
  <si>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</si>
  <si>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</si>
  <si>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</si>
  <si>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</si>
  <si>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</si>
  <si>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</si>
  <si>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</si>
  <si>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</si>
  <si>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</si>
  <si>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</si>
  <si>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</si>
  <si>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</si>
  <si>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</si>
  <si>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</si>
  <si>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</si>
  <si>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</si>
  <si>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</si>
  <si>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</si>
  <si>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</si>
  <si>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</si>
  <si>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</si>
  <si>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</si>
  <si>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</si>
  <si>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</si>
  <si>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</si>
  <si>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</si>
  <si>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</si>
  <si>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</si>
  <si>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</si>
  <si>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</si>
  <si>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</si>
  <si>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</si>
  <si>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</si>
  <si>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</si>
  <si>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</si>
  <si>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</si>
  <si>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</si>
  <si>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</si>
  <si>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</si>
  <si>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</si>
  <si>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</si>
  <si>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</si>
  <si>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</si>
  <si>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</si>
  <si>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</si>
  <si>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</si>
  <si>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</si>
  <si>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</si>
  <si>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</si>
  <si>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</si>
  <si>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</si>
  <si>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</si>
  <si>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</si>
  <si>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</si>
  <si>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</si>
  <si>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</si>
  <si>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</si>
  <si>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</si>
  <si>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</si>
  <si>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</si>
  <si>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</si>
  <si>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</si>
  <si>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</si>
  <si>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</si>
  <si>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</si>
  <si>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</si>
  <si>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</si>
  <si>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</si>
  <si>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</si>
  <si>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</si>
  <si>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</si>
  <si>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</si>
  <si>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</si>
  <si>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</si>
  <si>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</si>
  <si>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</si>
  <si>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</si>
  <si>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</si>
  <si>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</si>
  <si>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</si>
  <si>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</si>
  <si>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</si>
  <si>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</si>
  <si>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</si>
  <si>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</si>
  <si>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</si>
  <si>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</si>
  <si>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</si>
  <si>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</si>
  <si>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</si>
  <si>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</si>
  <si>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</si>
  <si>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</si>
  <si>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</si>
  <si>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</si>
  <si>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</si>
  <si>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</si>
  <si>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</si>
  <si>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</si>
  <si>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</si>
  <si>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</si>
  <si>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</si>
  <si>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</si>
  <si>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</si>
  <si>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</si>
  <si>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</si>
  <si>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</si>
  <si>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</si>
  <si>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</si>
  <si>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</si>
  <si>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</si>
  <si>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</si>
  <si>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</si>
  <si>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</si>
  <si>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</si>
  <si>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</si>
  <si>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</si>
  <si>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</si>
  <si>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</si>
  <si>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</si>
  <si>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</si>
  <si>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</si>
  <si>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</si>
  <si>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</si>
  <si>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</si>
  <si>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</si>
  <si>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</si>
  <si>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</si>
  <si>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</si>
  <si>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</si>
  <si>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</si>
  <si>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</si>
  <si>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</si>
  <si>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</si>
  <si>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</si>
  <si>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</si>
  <si>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</si>
  <si>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</si>
  <si>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</si>
  <si>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</si>
  <si>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</si>
  <si>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</si>
  <si>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</si>
  <si>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</si>
  <si>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</si>
  <si>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</si>
  <si>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</si>
  <si>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</si>
  <si>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</si>
  <si>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</si>
  <si>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</si>
  <si>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</si>
  <si>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</si>
  <si>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</si>
  <si>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</si>
  <si>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</si>
  <si>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</si>
  <si>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</si>
  <si>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</si>
  <si>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</si>
  <si>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</si>
  <si>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</si>
  <si>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</si>
  <si>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</si>
  <si>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</si>
  <si>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</si>
  <si>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</si>
  <si>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</si>
  <si>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</si>
  <si>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</si>
  <si>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</si>
  <si>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</si>
  <si>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</si>
  <si>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</si>
  <si>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</si>
  <si>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</si>
  <si>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</si>
  <si>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</si>
  <si>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</si>
  <si>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</si>
  <si>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</si>
  <si>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</si>
  <si>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</si>
  <si>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</si>
  <si>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</si>
  <si>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</si>
  <si>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</si>
  <si>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</si>
  <si>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</si>
  <si>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</si>
  <si>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</si>
  <si>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</si>
  <si>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</si>
  <si>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</si>
  <si>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</si>
  <si>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</si>
  <si>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</si>
  <si>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</si>
  <si>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</si>
  <si>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</si>
  <si>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</si>
  <si>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</si>
  <si>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</si>
  <si>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</si>
  <si>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</si>
  <si>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</si>
  <si>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</si>
  <si>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</si>
  <si>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</si>
  <si>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</si>
  <si>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</si>
  <si>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</si>
  <si>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</si>
  <si>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</si>
  <si>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</si>
  <si>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</si>
  <si>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</si>
  <si>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</si>
  <si>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</si>
  <si>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</si>
  <si>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</si>
  <si>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</si>
  <si>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</si>
  <si>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</si>
  <si>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</si>
  <si>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</si>
  <si>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</si>
  <si>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</si>
  <si>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</si>
  <si>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</si>
  <si>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</si>
  <si>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</si>
  <si>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</si>
  <si>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</si>
  <si>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</si>
  <si>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</si>
  <si>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</si>
  <si>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</si>
  <si>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</si>
  <si>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</si>
  <si>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</si>
  <si>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</si>
  <si>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</si>
  <si>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</si>
  <si>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</si>
  <si>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</si>
  <si>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</si>
  <si>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</si>
  <si>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</si>
  <si>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</si>
  <si>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</si>
  <si>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</si>
  <si>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</si>
  <si>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</si>
  <si>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</si>
  <si>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</si>
  <si>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</si>
  <si>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</si>
  <si>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</si>
  <si>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</si>
  <si>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</si>
  <si>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</si>
  <si>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</si>
  <si>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</si>
  <si>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</si>
  <si>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</si>
  <si>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</si>
  <si>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</si>
  <si>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</si>
  <si>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</si>
  <si>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</si>
  <si>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</si>
  <si>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</si>
  <si>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</si>
  <si>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</si>
  <si>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</si>
  <si>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</si>
  <si>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</si>
  <si>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</si>
  <si>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</si>
  <si>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</si>
  <si>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</si>
  <si>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</si>
  <si>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</si>
  <si>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</si>
  <si>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</si>
  <si>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</si>
  <si>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</si>
  <si>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</si>
  <si>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</si>
  <si>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</si>
  <si>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</si>
  <si>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</si>
  <si>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</si>
  <si>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</si>
  <si>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</si>
  <si>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</si>
  <si>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</si>
  <si>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</si>
  <si>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</si>
  <si>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</si>
  <si>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</si>
  <si>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</si>
  <si>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</si>
  <si>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</si>
  <si>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</si>
  <si>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</si>
  <si>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</si>
  <si>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</si>
  <si>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</si>
  <si>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</si>
  <si>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</si>
  <si>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</si>
  <si>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</si>
  <si>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</si>
  <si>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</si>
  <si>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</si>
  <si>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</si>
  <si>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</si>
  <si>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</si>
  <si>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</si>
  <si>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</si>
  <si>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</si>
  <si>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</si>
  <si>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</si>
  <si>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</si>
  <si>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</si>
  <si>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</si>
  <si>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</si>
  <si>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</si>
  <si>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</si>
  <si>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</si>
  <si>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</si>
  <si>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</si>
  <si>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</si>
  <si>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</si>
  <si>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</si>
  <si>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</si>
  <si>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</si>
  <si>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</si>
  <si>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</si>
  <si>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</si>
  <si>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</si>
  <si>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</si>
  <si>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</si>
  <si>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</si>
  <si>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</si>
  <si>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</si>
  <si>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</si>
  <si>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</si>
  <si>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</si>
  <si>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</si>
  <si>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</si>
  <si>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</si>
  <si>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</si>
  <si>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</si>
  <si>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</si>
  <si>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</si>
  <si>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</si>
  <si>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</si>
  <si>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</si>
  <si>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</si>
  <si>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</si>
  <si>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</si>
  <si>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</si>
  <si>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</si>
  <si>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</si>
  <si>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</si>
  <si>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</si>
  <si>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</si>
  <si>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</si>
  <si>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</si>
  <si>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</si>
  <si>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</si>
  <si>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</si>
  <si>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</si>
  <si>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</si>
  <si>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</si>
  <si>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</si>
  <si>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</si>
  <si>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</si>
  <si>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</si>
  <si>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</si>
  <si>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</si>
  <si>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</si>
  <si>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</si>
  <si>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</si>
  <si>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</si>
  <si>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</si>
  <si>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</si>
  <si>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</si>
  <si>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</si>
  <si>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</si>
  <si>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</si>
  <si>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</si>
  <si>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</si>
  <si>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</si>
  <si>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</si>
  <si>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</si>
  <si>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</si>
  <si>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</si>
  <si>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</si>
  <si>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</si>
  <si>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</si>
  <si>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</si>
  <si>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</si>
  <si>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</si>
  <si>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</si>
  <si>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</si>
  <si>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</si>
  <si>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</si>
  <si>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</si>
  <si>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</si>
  <si>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</si>
  <si>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</si>
  <si>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</si>
  <si>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</si>
  <si>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</si>
  <si>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</si>
  <si>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</si>
  <si>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</si>
  <si>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</si>
  <si>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</si>
  <si>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</si>
  <si>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</si>
  <si>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</si>
  <si>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</si>
  <si>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</si>
  <si>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</si>
  <si>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</si>
  <si>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</si>
  <si>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</si>
  <si>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</si>
  <si>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</si>
  <si>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</si>
  <si>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</si>
  <si>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</si>
  <si>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</si>
  <si>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</si>
  <si>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</si>
  <si>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</si>
  <si>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</si>
  <si>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</si>
  <si>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</si>
  <si>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</si>
  <si>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</si>
  <si>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</si>
  <si>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</si>
  <si>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</si>
  <si>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</si>
  <si>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</si>
  <si>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</si>
  <si>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</si>
  <si>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</si>
  <si>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</si>
  <si>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</si>
  <si>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</si>
  <si>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</si>
  <si>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</si>
  <si>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</si>
  <si>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</si>
  <si>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</si>
  <si>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</si>
  <si>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</si>
  <si>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</si>
  <si>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</si>
  <si>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</si>
  <si>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</si>
  <si>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</si>
  <si>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</si>
  <si>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</si>
  <si>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</si>
  <si>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</si>
  <si>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</si>
  <si>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</si>
  <si>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</si>
  <si>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</si>
  <si>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</si>
  <si>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</si>
  <si>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</si>
  <si>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</si>
  <si>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</si>
  <si>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</si>
  <si>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</si>
  <si>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</si>
  <si>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</si>
  <si>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</si>
  <si>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</si>
  <si>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</si>
  <si>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</si>
  <si>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</si>
  <si>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</si>
  <si>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</si>
  <si>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</si>
  <si>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</si>
  <si>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</si>
  <si>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</si>
  <si>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</si>
  <si>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</si>
  <si>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</si>
  <si>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</si>
  <si>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</si>
  <si>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</si>
  <si>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</si>
  <si>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</si>
  <si>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</si>
  <si>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</si>
  <si>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</si>
  <si>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</si>
  <si>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</si>
  <si>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</si>
  <si>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</si>
  <si>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</si>
  <si>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</si>
  <si>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</si>
  <si>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</si>
  <si>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</si>
  <si>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</si>
  <si>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</si>
  <si>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</si>
  <si>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</si>
  <si>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</si>
  <si>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</si>
  <si>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</si>
  <si>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</si>
  <si>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</si>
  <si>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</si>
  <si>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</si>
  <si>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</si>
  <si>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</si>
  <si>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</si>
  <si>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</si>
  <si>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</si>
  <si>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</si>
  <si>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</si>
  <si>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</si>
  <si>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</si>
  <si>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</si>
  <si>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</si>
  <si>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</si>
  <si>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</si>
  <si>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</si>
  <si>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</si>
  <si>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</si>
  <si>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</si>
  <si>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</si>
  <si>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</si>
  <si>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</si>
  <si>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</si>
  <si>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</si>
  <si>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</si>
  <si>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</si>
  <si>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</si>
  <si>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</si>
  <si>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</si>
  <si>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</si>
  <si>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</si>
  <si>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</si>
  <si>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</si>
  <si>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</si>
  <si>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</si>
  <si>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</si>
  <si>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</si>
  <si>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</si>
  <si>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</si>
  <si>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</si>
  <si>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</si>
  <si>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</si>
  <si>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</si>
  <si>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</si>
  <si>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</si>
  <si>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</si>
  <si>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</si>
  <si>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</si>
  <si>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</si>
  <si>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</si>
  <si>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</si>
  <si>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</si>
  <si>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</si>
  <si>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</si>
  <si>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</si>
  <si>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</si>
  <si>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</si>
  <si>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</si>
  <si>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</si>
  <si>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</si>
  <si>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</si>
  <si>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</si>
  <si>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</si>
  <si>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</si>
  <si>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</si>
  <si>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</si>
  <si>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</si>
  <si>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</si>
  <si>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</si>
  <si>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</si>
  <si>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</si>
  <si>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</si>
  <si>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</si>
  <si>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</si>
  <si>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</si>
  <si>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</si>
  <si>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</si>
  <si>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</si>
  <si>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</si>
  <si>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</si>
  <si>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</si>
  <si>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</si>
  <si>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</si>
  <si>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</si>
  <si>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</si>
  <si>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</si>
  <si>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</si>
  <si>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</si>
  <si>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</si>
  <si>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</si>
  <si>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</si>
  <si>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</si>
  <si>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</si>
  <si>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</si>
  <si>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</si>
  <si>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</si>
  <si>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</si>
  <si>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</si>
  <si>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</si>
  <si>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</si>
  <si>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</si>
  <si>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</si>
  <si>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</si>
  <si>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</si>
  <si>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</si>
  <si>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</si>
  <si>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</si>
  <si>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</si>
  <si>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</si>
  <si>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</si>
  <si>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</si>
  <si>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</si>
  <si>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</si>
  <si>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</si>
  <si>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</si>
  <si>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</si>
  <si>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</si>
  <si>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</si>
  <si>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</si>
  <si>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</si>
  <si>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</si>
  <si>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</si>
  <si>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</si>
  <si>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</si>
  <si>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</si>
  <si>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</si>
  <si>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</si>
  <si>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</si>
  <si>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</si>
  <si>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</si>
  <si>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</si>
  <si>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</si>
  <si>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</si>
  <si>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</si>
  <si>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</si>
  <si>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</si>
  <si>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</si>
  <si>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</si>
  <si>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</si>
  <si>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</si>
  <si>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</si>
  <si>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</si>
  <si>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</si>
  <si>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</si>
  <si>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</si>
  <si>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</si>
  <si>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</si>
  <si>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</si>
  <si>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</si>
  <si>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</si>
  <si>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</si>
  <si>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</si>
  <si>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</si>
  <si>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</si>
  <si>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</si>
  <si>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</si>
  <si>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</si>
  <si>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</si>
  <si>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</si>
  <si>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</si>
  <si>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</si>
  <si>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</si>
  <si>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</si>
  <si>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</si>
  <si>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</si>
  <si>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</si>
  <si>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</si>
  <si>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</si>
  <si>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</si>
  <si>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</si>
  <si>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</si>
  <si>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</si>
  <si>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</si>
  <si>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</si>
  <si>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</si>
  <si>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</si>
  <si>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</si>
  <si>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</si>
  <si>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</si>
  <si>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</si>
  <si>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</si>
  <si>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</si>
  <si>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</si>
  <si>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</si>
  <si>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</si>
  <si>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</si>
  <si>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</si>
  <si>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</si>
  <si>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</si>
  <si>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</si>
  <si>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</si>
  <si>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</si>
  <si>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</si>
  <si>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</si>
  <si>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</si>
  <si>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</si>
  <si>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</si>
  <si>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</si>
  <si>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</si>
  <si>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</si>
  <si>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</si>
  <si>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</si>
  <si>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</si>
  <si>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</si>
  <si>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</si>
  <si>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</si>
  <si>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</si>
  <si>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</si>
  <si>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</si>
  <si>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</si>
  <si>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</si>
  <si>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</si>
  <si>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</si>
  <si>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</si>
  <si>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</si>
  <si>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</si>
  <si>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</si>
  <si>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</si>
  <si>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</si>
  <si>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</si>
  <si>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</si>
  <si>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</si>
  <si>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</si>
  <si>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</si>
  <si>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</si>
  <si>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</si>
  <si>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</si>
  <si>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</si>
  <si>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</si>
  <si>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</si>
  <si>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</si>
  <si>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</si>
  <si>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</si>
  <si>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</si>
  <si>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</si>
  <si>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</si>
  <si>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</si>
  <si>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</si>
  <si>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</si>
  <si>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</si>
  <si>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</si>
  <si>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</si>
  <si>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</si>
  <si>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</si>
  <si>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</si>
  <si>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</si>
  <si>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</si>
  <si>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</si>
  <si>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</si>
  <si>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</si>
  <si>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</si>
  <si>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</si>
  <si>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</si>
  <si>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</si>
  <si>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</si>
  <si>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</si>
  <si>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</si>
  <si>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</si>
  <si>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</si>
  <si>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</si>
  <si>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</si>
  <si>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</si>
  <si>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</si>
  <si>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</si>
  <si>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</si>
  <si>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</si>
  <si>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</si>
  <si>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</si>
  <si>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</si>
  <si>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</si>
  <si>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</si>
  <si>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</si>
  <si>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</si>
  <si>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</si>
  <si>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</si>
  <si>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</si>
  <si>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</si>
  <si>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</si>
  <si>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</si>
  <si>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</si>
  <si>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</si>
  <si>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</si>
  <si>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</si>
  <si>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</si>
  <si>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</si>
  <si>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</si>
  <si>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</si>
  <si>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</si>
  <si>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</si>
  <si>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</si>
  <si>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</si>
  <si>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</si>
  <si>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</si>
  <si>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</si>
  <si>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</si>
  <si>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</si>
  <si>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</si>
  <si>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</si>
  <si>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</si>
  <si>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</si>
  <si>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</si>
  <si>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</si>
  <si>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</si>
  <si>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</si>
  <si>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</si>
  <si>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</si>
  <si>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</si>
  <si>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</si>
  <si>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</si>
  <si>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</si>
  <si>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</si>
  <si>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</si>
  <si>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</si>
  <si>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</si>
  <si>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</si>
  <si>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</si>
  <si>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</si>
  <si>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</si>
  <si>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</si>
  <si>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</si>
  <si>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</si>
  <si>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</si>
  <si>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</si>
  <si>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</si>
  <si>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</si>
  <si>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</si>
  <si>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</si>
  <si>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</si>
  <si>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</si>
  <si>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</si>
  <si>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</si>
  <si>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</si>
  <si>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</si>
  <si>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</si>
  <si>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</si>
  <si>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</si>
  <si>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</si>
  <si>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</si>
  <si>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</si>
  <si>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</si>
  <si>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</si>
  <si>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</si>
  <si>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</si>
  <si>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</si>
  <si>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</si>
  <si>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</si>
  <si>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</si>
  <si>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</si>
  <si>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</si>
  <si>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</si>
  <si>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</si>
  <si>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</si>
  <si>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</si>
  <si>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</si>
  <si>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</si>
  <si>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</si>
  <si>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</si>
  <si>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</si>
  <si>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</si>
  <si>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</si>
  <si>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</si>
  <si>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</si>
  <si>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</si>
  <si>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</si>
  <si>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</si>
  <si>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</si>
  <si>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</si>
  <si>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</si>
  <si>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</si>
  <si>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</si>
  <si>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</si>
  <si>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</si>
  <si>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</si>
  <si>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</si>
  <si>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</si>
  <si>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</si>
  <si>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</si>
  <si>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</si>
  <si>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</si>
  <si>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</si>
  <si>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</si>
  <si>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</si>
  <si>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</si>
  <si>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</si>
  <si>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</si>
  <si>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</si>
  <si>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</si>
  <si>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</si>
  <si>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</si>
  <si>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</si>
  <si>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</si>
  <si>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</si>
  <si>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</si>
  <si>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</si>
  <si>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</si>
  <si>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</si>
  <si>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</si>
  <si>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</si>
  <si>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</si>
  <si>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</si>
  <si>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</si>
  <si>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</si>
  <si>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</si>
  <si>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</si>
  <si>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</si>
  <si>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</si>
  <si>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</si>
  <si>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</si>
  <si>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</si>
  <si>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</si>
  <si>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</si>
  <si>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</si>
  <si>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</si>
  <si>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</si>
  <si>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</si>
  <si>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</si>
  <si>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</si>
  <si>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</si>
  <si>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</si>
  <si>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</si>
  <si>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</si>
  <si>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</si>
  <si>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</si>
  <si>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</si>
  <si>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</si>
  <si>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</si>
  <si>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</si>
  <si>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</si>
  <si>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</si>
  <si>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</si>
  <si>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</si>
  <si>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</si>
  <si>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</si>
  <si>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</si>
  <si>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</si>
  <si>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</si>
  <si>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</si>
  <si>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</si>
  <si>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</si>
  <si>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</si>
  <si>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</si>
  <si>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</si>
  <si>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</si>
  <si>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</si>
  <si>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</si>
  <si>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</si>
  <si>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</si>
  <si>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</si>
  <si>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</si>
  <si>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</si>
  <si>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</si>
  <si>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</si>
  <si>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</si>
  <si>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</si>
  <si>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</si>
  <si>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</si>
  <si>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</si>
  <si>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</si>
  <si>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</si>
  <si>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</si>
  <si>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</si>
  <si>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</si>
  <si>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</si>
  <si>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</si>
  <si>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</si>
  <si>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</si>
  <si>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</si>
  <si>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</si>
  <si>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</si>
  <si>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</si>
  <si>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</si>
  <si>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</si>
  <si>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</si>
  <si>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</si>
  <si>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</si>
  <si>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</si>
  <si>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</si>
  <si>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</si>
  <si>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</si>
  <si>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</si>
  <si>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</si>
  <si>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</si>
  <si>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</si>
  <si>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</si>
  <si>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</si>
  <si>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</si>
  <si>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</si>
  <si>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</si>
  <si>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</si>
  <si>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</si>
  <si>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</si>
  <si>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</si>
  <si>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</si>
  <si>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</si>
  <si>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</si>
  <si>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</si>
  <si>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</si>
  <si>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</si>
  <si>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</si>
  <si>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</si>
  <si>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</si>
  <si>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</si>
  <si>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</si>
  <si>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</si>
  <si>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</si>
  <si>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</si>
  <si>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</si>
  <si>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</si>
  <si>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</si>
  <si>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</si>
  <si>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</si>
  <si>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</si>
  <si>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</si>
  <si>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</si>
  <si>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</si>
  <si>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</si>
  <si>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</si>
  <si>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</si>
  <si>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</si>
  <si>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</si>
  <si>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</si>
  <si>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</si>
  <si>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</si>
  <si>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</si>
  <si>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</si>
  <si>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</si>
  <si>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</si>
  <si>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</si>
  <si>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</si>
  <si>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</si>
  <si>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</si>
  <si>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</si>
  <si>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</si>
  <si>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</si>
  <si>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</si>
  <si>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</si>
  <si>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</si>
  <si>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</si>
  <si>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</si>
  <si>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</si>
  <si>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</si>
  <si>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</si>
  <si>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</si>
  <si>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</si>
  <si>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</si>
  <si>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</si>
  <si>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</si>
  <si>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</si>
  <si>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</si>
  <si>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</si>
  <si>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</si>
  <si>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</si>
  <si>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</si>
  <si>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</si>
  <si>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</si>
  <si>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</si>
  <si>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</si>
  <si>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</si>
  <si>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</si>
  <si>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</si>
  <si>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</si>
  <si>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</si>
  <si>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</si>
  <si>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</si>
  <si>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</si>
  <si>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</si>
  <si>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</si>
  <si>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</si>
  <si>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</si>
  <si>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</si>
  <si>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</si>
  <si>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</si>
  <si>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</si>
  <si>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</si>
  <si>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</si>
  <si>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</si>
  <si>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</si>
  <si>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</si>
  <si>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</si>
  <si>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</si>
  <si>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</si>
  <si>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</si>
  <si>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</si>
  <si>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</si>
  <si>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</si>
  <si>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</si>
  <si>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</si>
  <si>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</si>
  <si>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</si>
  <si>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</si>
  <si>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</si>
  <si>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</si>
  <si>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</si>
  <si>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</si>
  <si>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</si>
  <si>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</si>
  <si>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</si>
  <si>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</si>
  <si>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</si>
  <si>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</si>
  <si>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</si>
  <si>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</si>
  <si>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</si>
  <si>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</si>
  <si>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</si>
  <si>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</si>
  <si>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</si>
  <si>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</si>
  <si>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</si>
  <si>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</si>
  <si>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</si>
  <si>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</si>
  <si>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</si>
  <si>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</si>
  <si>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</si>
  <si>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</si>
  <si>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</si>
  <si>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</si>
  <si>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</si>
  <si>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</si>
  <si>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</si>
  <si>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</si>
  <si>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</si>
  <si>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</si>
  <si>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</si>
  <si>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</si>
  <si>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</si>
  <si>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</si>
  <si>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</si>
  <si>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</si>
  <si>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</si>
  <si>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</si>
  <si>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</si>
  <si>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</si>
  <si>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</si>
  <si>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</si>
  <si>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</si>
  <si>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</si>
  <si>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</si>
  <si>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</si>
  <si>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</si>
  <si>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</si>
  <si>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</si>
  <si>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</si>
  <si>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</si>
  <si>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</si>
  <si>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</si>
  <si>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</si>
  <si>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</si>
  <si>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</si>
  <si>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</si>
  <si>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</si>
  <si>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</si>
  <si>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</si>
  <si>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</si>
  <si>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</si>
  <si>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</si>
  <si>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</si>
  <si>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</si>
  <si>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</si>
  <si>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</si>
  <si>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</si>
  <si>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</si>
  <si>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</si>
  <si>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</si>
  <si>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</si>
  <si>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</si>
  <si>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</si>
  <si>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</si>
  <si>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</si>
  <si>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</si>
  <si>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</si>
  <si>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</si>
  <si>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</si>
  <si>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</si>
  <si>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</si>
  <si>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</si>
  <si>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</si>
  <si>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</si>
  <si>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</si>
  <si>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</si>
  <si>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</si>
  <si>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</si>
  <si>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</si>
  <si>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</si>
  <si>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</si>
  <si>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</si>
  <si>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</si>
  <si>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</si>
  <si>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</si>
  <si>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</si>
  <si>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</si>
  <si>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</si>
  <si>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</si>
  <si>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</si>
  <si>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</si>
  <si>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</si>
  <si>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</si>
  <si>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</si>
  <si>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</si>
  <si>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</si>
  <si>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</si>
  <si>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</si>
  <si>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</si>
  <si>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</si>
  <si>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</si>
  <si>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</si>
  <si>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</si>
  <si>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</si>
  <si>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</si>
  <si>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</si>
  <si>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</si>
  <si>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</si>
  <si>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</si>
  <si>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</si>
  <si>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</si>
  <si>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</si>
  <si>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</si>
  <si>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</si>
  <si>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</si>
  <si>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</si>
  <si>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</si>
  <si>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</si>
  <si>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</si>
  <si>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</si>
  <si>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</si>
  <si>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</si>
  <si>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</si>
  <si>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</si>
  <si>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</si>
  <si>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</si>
  <si>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</si>
  <si>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</si>
  <si>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</si>
  <si>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</si>
  <si>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</si>
  <si>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</si>
  <si>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</si>
  <si>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</si>
  <si>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</si>
  <si>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</si>
  <si>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</si>
  <si>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</si>
  <si>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</si>
  <si>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</si>
  <si>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</si>
  <si>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</si>
  <si>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</si>
  <si>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</si>
  <si>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</si>
  <si>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</si>
  <si>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</si>
  <si>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</si>
  <si>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</si>
  <si>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</si>
  <si>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</si>
  <si>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</si>
  <si>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</si>
  <si>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</si>
  <si>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</si>
  <si>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</si>
  <si>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</si>
  <si>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</si>
  <si>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</si>
  <si>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</si>
  <si>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</si>
  <si>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</si>
  <si>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</si>
  <si>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</si>
  <si>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</si>
  <si>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</si>
  <si>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</si>
  <si>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</si>
  <si>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</si>
  <si>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</si>
  <si>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</si>
  <si>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</si>
  <si>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</si>
  <si>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</si>
  <si>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</si>
  <si>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</si>
  <si>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</si>
  <si>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</si>
  <si>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</si>
  <si>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</si>
  <si>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</si>
  <si>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</si>
  <si>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</si>
  <si>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</si>
  <si>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</si>
  <si>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</si>
  <si>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</si>
  <si>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</si>
  <si>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</si>
  <si>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</si>
  <si>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</si>
  <si>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</si>
  <si>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</si>
  <si>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</si>
  <si>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</si>
  <si>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</si>
  <si>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</si>
  <si>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</si>
  <si>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</si>
  <si>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</si>
  <si>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</si>
  <si>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</si>
  <si>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</si>
  <si>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</si>
  <si>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</si>
  <si>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</si>
  <si>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</si>
  <si>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</si>
  <si>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</si>
  <si>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</si>
  <si>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</si>
  <si>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</si>
  <si>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</si>
  <si>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</si>
  <si>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</si>
  <si>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</si>
  <si>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</si>
  <si>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</si>
  <si>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</si>
  <si>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</si>
  <si>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</si>
  <si>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</si>
  <si>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</si>
  <si>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</si>
  <si>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</si>
  <si>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</si>
  <si>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</si>
  <si>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</si>
  <si>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</si>
  <si>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</si>
  <si>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</si>
  <si>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</si>
  <si>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</si>
  <si>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</si>
  <si>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</si>
  <si>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</si>
  <si>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</si>
  <si>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</si>
  <si>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</si>
  <si>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</si>
  <si>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</si>
  <si>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</si>
  <si>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</si>
  <si>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</si>
  <si>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</si>
  <si>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</si>
  <si>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</si>
  <si>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</si>
  <si>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</si>
  <si>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</si>
  <si>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</si>
  <si>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</si>
  <si>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</si>
  <si>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</si>
  <si>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</si>
  <si>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</si>
  <si>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</si>
  <si>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</si>
  <si>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</si>
  <si>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</si>
  <si>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</si>
  <si>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</si>
  <si>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</si>
  <si>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</si>
  <si>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</si>
  <si>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</si>
  <si>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</si>
  <si>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</si>
  <si>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</si>
  <si>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</si>
  <si>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</si>
  <si>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</si>
  <si>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</si>
  <si>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</si>
  <si>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</si>
  <si>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</si>
  <si>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</si>
  <si>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</si>
  <si>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</si>
  <si>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</si>
  <si>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</si>
  <si>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</si>
  <si>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</si>
  <si>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</si>
  <si>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</si>
  <si>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</si>
  <si>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</si>
  <si>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</si>
  <si>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</si>
  <si>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</si>
  <si>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</si>
  <si>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</si>
  <si>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</si>
  <si>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</si>
  <si>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</si>
  <si>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</si>
  <si>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</si>
  <si>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</si>
  <si>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</si>
  <si>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</si>
  <si>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</si>
  <si>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</si>
  <si>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</si>
  <si>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</si>
  <si>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</si>
  <si>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</si>
  <si>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</si>
  <si>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</si>
  <si>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</si>
  <si>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</si>
  <si>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</si>
  <si>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</si>
  <si>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</si>
  <si>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</si>
  <si>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</si>
  <si>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</si>
  <si>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</si>
  <si>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</si>
  <si>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</si>
  <si>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</si>
  <si>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</si>
  <si>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</si>
  <si>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</si>
  <si>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</si>
  <si>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</si>
  <si>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</si>
  <si>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</si>
  <si>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</si>
  <si>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</si>
  <si>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</si>
  <si>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</si>
  <si>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</si>
  <si>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</si>
  <si>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</si>
  <si>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</si>
  <si>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</si>
  <si>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</si>
  <si>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</si>
  <si>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</si>
  <si>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</si>
  <si>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</si>
  <si>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</si>
  <si>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</si>
  <si>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</si>
  <si>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</si>
  <si>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</si>
  <si>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</si>
  <si>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</si>
  <si>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</si>
  <si>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</si>
  <si>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</si>
  <si>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</si>
  <si>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</si>
  <si>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</si>
  <si>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</si>
  <si>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</si>
  <si>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</si>
  <si>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</si>
  <si>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</si>
  <si>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</si>
  <si>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</si>
  <si>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</si>
  <si>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</si>
  <si>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</si>
  <si>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</si>
  <si>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</si>
  <si>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</si>
  <si>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</si>
  <si>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</si>
  <si>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</si>
  <si>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</si>
  <si>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</si>
  <si>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</si>
  <si>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</si>
  <si>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</si>
  <si>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</si>
  <si>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</si>
  <si>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</si>
  <si>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</si>
  <si>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</si>
  <si>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</si>
  <si>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</si>
  <si>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</si>
  <si>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</si>
  <si>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</si>
  <si>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</si>
  <si>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</si>
  <si>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</si>
  <si>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</si>
  <si>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</si>
  <si>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</si>
  <si>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</si>
  <si>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</si>
  <si>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</si>
  <si>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</si>
  <si>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</si>
  <si>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</si>
  <si>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</si>
  <si>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</si>
  <si>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</si>
  <si>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</si>
  <si>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</si>
  <si>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</si>
  <si>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</si>
  <si>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</si>
  <si>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</si>
  <si>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</si>
  <si>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</si>
  <si>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</si>
  <si>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</si>
  <si>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</si>
  <si>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</si>
  <si>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</si>
  <si>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</si>
  <si>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</si>
  <si>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</si>
  <si>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</si>
  <si>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</si>
  <si>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</si>
  <si>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</si>
  <si>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</si>
  <si>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</si>
  <si>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</si>
  <si>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</si>
  <si>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</si>
  <si>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</si>
  <si>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</si>
  <si>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</si>
  <si>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</si>
  <si>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</si>
  <si>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</si>
  <si>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</si>
  <si>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</si>
  <si>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</si>
  <si>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</si>
  <si>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</si>
  <si>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</si>
  <si>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</si>
  <si>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</si>
  <si>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</si>
  <si>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</si>
  <si>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</si>
  <si>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</si>
  <si>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</si>
  <si>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</si>
  <si>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</si>
  <si>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</si>
  <si>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</si>
  <si>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</si>
  <si>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</si>
  <si>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</si>
  <si>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</si>
  <si>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</si>
  <si>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</si>
  <si>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</si>
  <si>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</si>
  <si>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</si>
  <si>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</si>
  <si>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</si>
  <si>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</si>
  <si>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</si>
  <si>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</si>
  <si>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</si>
  <si>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</si>
  <si>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</si>
  <si>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</si>
  <si>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</si>
  <si>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</si>
  <si>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</si>
  <si>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</si>
  <si>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</si>
  <si>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</si>
  <si>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</si>
  <si>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</si>
  <si>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</si>
  <si>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</si>
  <si>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</si>
  <si>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</si>
  <si>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</si>
  <si>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</si>
  <si>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</si>
  <si>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</si>
  <si>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</si>
  <si>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</si>
  <si>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</si>
  <si>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</si>
  <si>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</si>
  <si>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</si>
  <si>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</si>
  <si>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</si>
  <si>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</si>
  <si>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</si>
  <si>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</si>
  <si>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</si>
  <si>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</si>
  <si>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</si>
  <si>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</si>
  <si>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</si>
  <si>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</si>
  <si>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</si>
  <si>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</si>
  <si>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</si>
  <si>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</si>
  <si>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</si>
  <si>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</si>
  <si>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</si>
  <si>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</si>
  <si>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</si>
  <si>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</si>
  <si>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</si>
  <si>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</si>
  <si>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</si>
  <si>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</si>
  <si>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</si>
  <si>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</si>
  <si>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</si>
  <si>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</si>
  <si>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</si>
  <si>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</si>
  <si>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</si>
  <si>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</si>
  <si>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</si>
  <si>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</si>
  <si>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</si>
  <si>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</si>
  <si>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</si>
  <si>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</si>
  <si>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</si>
  <si>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</si>
  <si>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</si>
  <si>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</si>
  <si>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</si>
  <si>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</si>
  <si>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</si>
  <si>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</si>
  <si>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</si>
  <si>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</si>
  <si>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</si>
  <si>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</si>
  <si>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</si>
  <si>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</si>
  <si>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</si>
  <si>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</si>
  <si>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</si>
  <si>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</si>
  <si>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</si>
  <si>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</si>
  <si>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</si>
  <si>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</si>
  <si>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</si>
  <si>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</si>
  <si>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</si>
  <si>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</si>
  <si>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</si>
  <si>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</si>
  <si>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</si>
  <si>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</si>
  <si>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</si>
  <si>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</si>
  <si>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</si>
  <si>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</si>
  <si>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</si>
  <si>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</si>
  <si>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</si>
  <si>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</si>
  <si>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</si>
  <si>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</si>
  <si>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</si>
  <si>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</si>
  <si>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</si>
  <si>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</si>
  <si>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</si>
  <si>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</si>
  <si>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</si>
  <si>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</si>
  <si>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</si>
  <si>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</si>
  <si>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</si>
  <si>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</si>
  <si>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</si>
  <si>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</si>
  <si>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</si>
  <si>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</si>
  <si>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</si>
  <si>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</si>
  <si>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</si>
  <si>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</si>
  <si>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</si>
  <si>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</si>
  <si>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</si>
  <si>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</si>
  <si>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</si>
  <si>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</si>
  <si>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</si>
  <si>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</si>
  <si>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</si>
  <si>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</si>
  <si>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</si>
  <si>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</si>
  <si>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</si>
  <si>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</si>
  <si>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</si>
  <si>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</si>
  <si>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</si>
  <si>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</si>
  <si>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</si>
  <si>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</si>
  <si>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</si>
  <si>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</si>
  <si>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</si>
  <si>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</si>
  <si>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</si>
  <si>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</si>
  <si>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</si>
  <si>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</si>
  <si>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</si>
  <si>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</si>
  <si>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</si>
  <si>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</si>
  <si>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</si>
  <si>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</si>
  <si>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</si>
  <si>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</si>
  <si>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</si>
  <si>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</si>
  <si>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</si>
  <si>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</si>
  <si>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</si>
  <si>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</si>
  <si>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</si>
  <si>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</si>
  <si>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</si>
  <si>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</si>
  <si>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</si>
  <si>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</si>
  <si>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</si>
  <si>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</si>
  <si>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</si>
  <si>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</si>
  <si>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</si>
  <si>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</si>
  <si>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</si>
  <si>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</si>
  <si>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</si>
  <si>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</si>
  <si>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</si>
  <si>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</si>
  <si>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</si>
  <si>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</si>
  <si>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</si>
  <si>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</si>
  <si>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</si>
  <si>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</si>
  <si>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</si>
  <si>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</si>
  <si>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</si>
  <si>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</si>
  <si>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</si>
  <si>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</si>
  <si>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</si>
  <si>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</si>
  <si>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</si>
  <si>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</si>
  <si>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</si>
  <si>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</si>
  <si>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</si>
  <si>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</si>
  <si>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</si>
  <si>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</si>
  <si>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</si>
  <si>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</si>
  <si>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</si>
  <si>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</si>
  <si>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</si>
  <si>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</si>
  <si>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</si>
  <si>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</si>
  <si>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</si>
  <si>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</si>
  <si>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</si>
  <si>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</si>
  <si>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</si>
  <si>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</si>
  <si>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</si>
  <si>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</si>
  <si>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</si>
  <si>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</si>
  <si>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</si>
  <si>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</si>
  <si>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</si>
  <si>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</si>
  <si>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</si>
  <si>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</si>
  <si>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</si>
  <si>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</si>
  <si>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</si>
  <si>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</si>
  <si>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</si>
  <si>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</si>
  <si>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</si>
  <si>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</si>
  <si>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</si>
  <si>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</si>
  <si>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</si>
  <si>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</si>
  <si>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</si>
  <si>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</si>
  <si>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</si>
  <si>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</si>
  <si>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</si>
  <si>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</si>
  <si>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</si>
  <si>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</si>
  <si>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</si>
  <si>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</si>
  <si>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</si>
  <si>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</si>
  <si>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</si>
  <si>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</si>
  <si>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</si>
  <si>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</si>
  <si>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</si>
  <si>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</si>
  <si>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</si>
  <si>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</si>
  <si>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</si>
  <si>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</si>
  <si>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</si>
  <si>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</si>
  <si>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</si>
  <si>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</si>
  <si>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</si>
  <si>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</si>
  <si>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</si>
  <si>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</si>
  <si>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</si>
  <si>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</si>
  <si>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</si>
  <si>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</si>
  <si>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</si>
  <si>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</si>
  <si>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</si>
  <si>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</si>
  <si>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</si>
  <si>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</si>
  <si>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</si>
  <si>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</si>
  <si>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</si>
  <si>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</si>
  <si>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</si>
  <si>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</si>
  <si>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</si>
  <si>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</si>
  <si>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</si>
  <si>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</si>
  <si>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</si>
  <si>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</si>
  <si>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</si>
  <si>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</si>
  <si>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</si>
  <si>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</si>
  <si>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</si>
  <si>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</si>
  <si>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</si>
  <si>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</si>
  <si>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</si>
  <si>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</si>
  <si>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</si>
  <si>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</si>
  <si>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</si>
  <si>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</si>
  <si>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</si>
  <si>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</si>
  <si>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</si>
  <si>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</si>
  <si>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</si>
  <si>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</si>
  <si>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</si>
  <si>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</si>
  <si>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</si>
  <si>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</si>
  <si>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</si>
  <si>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</si>
  <si>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</si>
  <si>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</si>
  <si>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</si>
  <si>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</si>
  <si>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</si>
  <si>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</si>
  <si>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</si>
  <si>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</si>
  <si>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</si>
  <si>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</si>
  <si>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</si>
  <si>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</si>
  <si>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</si>
  <si>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</si>
  <si>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</si>
  <si>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</si>
  <si>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</si>
  <si>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</si>
  <si>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</si>
  <si>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</si>
  <si>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</si>
  <si>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</si>
  <si>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</si>
  <si>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</si>
  <si>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</si>
  <si>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</si>
  <si>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</si>
  <si>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</si>
  <si>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</si>
  <si>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</si>
  <si>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</si>
  <si>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</si>
  <si>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</si>
  <si>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</si>
  <si>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</si>
  <si>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</si>
  <si>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</si>
  <si>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</si>
  <si>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</si>
  <si>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</si>
  <si>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</si>
  <si>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</si>
  <si>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</si>
  <si>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</si>
  <si>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</si>
  <si>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</si>
  <si>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</si>
  <si>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</si>
  <si>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</si>
  <si>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</si>
  <si>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</si>
  <si>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</si>
  <si>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</si>
  <si>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</si>
  <si>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</si>
  <si>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</si>
  <si>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</si>
  <si>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</si>
  <si>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</si>
  <si>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</si>
  <si>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</si>
  <si>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</si>
  <si>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</si>
  <si>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</si>
  <si>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</si>
  <si>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</si>
  <si>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</si>
  <si>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</si>
  <si>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</si>
  <si>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</si>
  <si>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</si>
  <si>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</si>
  <si>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</si>
  <si>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</si>
  <si>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</si>
  <si>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</si>
  <si>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</si>
  <si>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</si>
  <si>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</si>
  <si>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</si>
  <si>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</si>
  <si>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</si>
  <si>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</si>
  <si>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</si>
  <si>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</si>
  <si>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</si>
  <si>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</si>
  <si>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</si>
  <si>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</si>
  <si>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</si>
  <si>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</si>
  <si>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</si>
  <si>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</si>
  <si>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</si>
  <si>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</si>
  <si>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</si>
  <si>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</si>
  <si>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</si>
  <si>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</si>
  <si>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</si>
  <si>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</si>
  <si>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</si>
  <si>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</si>
  <si>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</si>
  <si>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</si>
  <si>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</si>
  <si>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</si>
  <si>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</si>
  <si>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</si>
  <si>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</si>
  <si>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</si>
  <si>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</si>
  <si>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</si>
  <si>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</si>
  <si>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</si>
  <si>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</si>
  <si>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</si>
  <si>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</si>
  <si>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</si>
  <si>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</si>
  <si>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</si>
  <si>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</si>
  <si>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</si>
  <si>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</si>
  <si>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</si>
  <si>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</si>
  <si>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</si>
  <si>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</si>
  <si>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</si>
  <si>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</si>
  <si>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</si>
  <si>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</si>
  <si>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</si>
  <si>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</si>
  <si>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</si>
  <si>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</si>
  <si>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</si>
  <si>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</si>
  <si>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</si>
  <si>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</si>
  <si>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</si>
  <si>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</si>
  <si>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</si>
  <si>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</si>
  <si>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</si>
  <si>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</si>
  <si>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</si>
  <si>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</si>
  <si>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</si>
  <si>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</si>
  <si>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</si>
  <si>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</si>
  <si>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</si>
  <si>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</si>
  <si>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</si>
  <si>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</si>
  <si>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</si>
  <si>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</si>
  <si>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</si>
  <si>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</si>
  <si>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</si>
  <si>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</si>
  <si>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</si>
  <si>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</si>
  <si>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</si>
  <si>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</si>
  <si>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</si>
  <si>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</si>
  <si>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</si>
  <si>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</si>
  <si>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</si>
  <si>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</si>
  <si>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</si>
  <si>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</si>
  <si>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</si>
  <si>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</si>
  <si>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</si>
  <si>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</si>
  <si>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</si>
  <si>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</si>
  <si>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</si>
  <si>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</si>
  <si>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</si>
  <si>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</si>
  <si>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</si>
  <si>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</si>
  <si>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</si>
  <si>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</si>
  <si>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</si>
  <si>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</si>
  <si>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</si>
  <si>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</si>
  <si>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</si>
  <si>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</si>
  <si>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</si>
  <si>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</si>
  <si>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</si>
  <si>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</si>
  <si>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</si>
  <si>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</si>
  <si>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</si>
  <si>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</si>
  <si>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</si>
  <si>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</si>
  <si>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</si>
  <si>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</si>
  <si>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</si>
  <si>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</si>
  <si>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</si>
  <si>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</si>
  <si>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</si>
  <si>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</si>
  <si>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</si>
  <si>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</si>
  <si>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</si>
  <si>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</si>
  <si>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</si>
  <si>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</si>
  <si>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</si>
  <si>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</si>
  <si>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</si>
  <si>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</si>
  <si>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</si>
  <si>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</si>
  <si>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</si>
  <si>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</si>
  <si>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</si>
  <si>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</si>
  <si>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</si>
  <si>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</si>
  <si>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</si>
  <si>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</si>
  <si>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</si>
  <si>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</si>
  <si>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</si>
  <si>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</si>
  <si>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</si>
  <si>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</si>
  <si>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</si>
  <si>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</si>
  <si>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</si>
  <si>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</si>
  <si>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</si>
  <si>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</si>
  <si>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</si>
  <si>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</si>
  <si>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</si>
  <si>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</si>
  <si>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</si>
  <si>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</si>
  <si>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</si>
  <si>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</si>
  <si>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</si>
  <si>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</si>
  <si>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</si>
  <si>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</si>
  <si>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</si>
  <si>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</si>
  <si>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</si>
  <si>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</si>
  <si>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</si>
  <si>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</si>
  <si>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</si>
  <si>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</si>
  <si>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</si>
  <si>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</si>
  <si>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</si>
  <si>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</si>
  <si>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</si>
  <si>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</si>
  <si>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</si>
  <si>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</si>
  <si>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</si>
  <si>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</si>
  <si>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</si>
  <si>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</si>
  <si>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</si>
  <si>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</si>
  <si>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</si>
  <si>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</si>
  <si>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</si>
  <si>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</si>
  <si>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</si>
  <si>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</si>
  <si>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</si>
  <si>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</si>
  <si>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</si>
  <si>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</si>
  <si>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</si>
  <si>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</si>
  <si>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</si>
  <si>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</si>
  <si>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</si>
  <si>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</si>
  <si>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</si>
  <si>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</si>
  <si>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</si>
  <si>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</si>
  <si>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</si>
  <si>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</si>
  <si>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</si>
  <si>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</si>
  <si>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</si>
  <si>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</si>
  <si>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</si>
  <si>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</si>
  <si>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</si>
  <si>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</si>
  <si>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</si>
  <si>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</si>
  <si>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</si>
  <si>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</si>
  <si>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</si>
  <si>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</si>
  <si>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</si>
  <si>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</si>
  <si>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</si>
  <si>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</si>
  <si>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</si>
  <si>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</si>
  <si>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</si>
  <si>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</si>
  <si>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</si>
  <si>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</si>
  <si>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</si>
  <si>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</si>
  <si>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</si>
  <si>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</si>
  <si>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</si>
  <si>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</si>
  <si>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</si>
  <si>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</si>
  <si>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</si>
  <si>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</si>
  <si>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</si>
  <si>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</si>
  <si>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</si>
  <si>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</si>
  <si>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</si>
  <si>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</si>
  <si>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</si>
  <si>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</si>
  <si>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</si>
  <si>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</si>
  <si>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</si>
  <si>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</si>
  <si>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</si>
  <si>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</si>
  <si>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</si>
  <si>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</si>
  <si>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</si>
  <si>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</si>
  <si>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</si>
  <si>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</si>
  <si>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</si>
  <si>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</si>
  <si>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</si>
  <si>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</si>
  <si>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</si>
  <si>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</si>
  <si>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</si>
  <si>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</si>
  <si>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</si>
  <si>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</si>
  <si>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</si>
  <si>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</si>
  <si>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</si>
  <si>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</si>
  <si>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</si>
  <si>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</si>
  <si>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</si>
  <si>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</si>
  <si>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</si>
  <si>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</si>
  <si>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</si>
  <si>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</si>
  <si>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</si>
  <si>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</si>
  <si>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</si>
  <si>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</si>
  <si>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</si>
  <si>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</si>
  <si>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</si>
  <si>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</si>
  <si>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</si>
  <si>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</si>
  <si>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</si>
  <si>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</si>
  <si>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</si>
  <si>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</si>
  <si>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</si>
  <si>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</si>
  <si>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</si>
  <si>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</si>
  <si>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</si>
  <si>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</si>
  <si>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</si>
  <si>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</si>
  <si>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</si>
  <si>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</si>
  <si>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</si>
  <si>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</si>
  <si>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</si>
  <si>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</si>
  <si>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</si>
  <si>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</si>
  <si>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</si>
  <si>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</si>
  <si>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</si>
  <si>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</si>
  <si>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</si>
  <si>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</si>
  <si>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</si>
  <si>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</si>
  <si>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</si>
  <si>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</si>
  <si>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</si>
  <si>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</si>
  <si>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</si>
  <si>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</si>
  <si>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</si>
  <si>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</si>
  <si>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</si>
  <si>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</si>
  <si>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</si>
  <si>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</si>
  <si>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</si>
  <si>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</si>
  <si>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</si>
  <si>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</si>
  <si>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</si>
  <si>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</si>
  <si>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</si>
  <si>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</si>
  <si>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</si>
  <si>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</si>
  <si>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</si>
  <si>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</si>
  <si>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</si>
  <si>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</si>
  <si>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</si>
  <si>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</si>
  <si>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</si>
  <si>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</si>
  <si>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</si>
  <si>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</si>
  <si>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</si>
  <si>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</si>
  <si>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</si>
  <si>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</si>
  <si>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</si>
  <si>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</si>
  <si>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</si>
  <si>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</si>
  <si>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</si>
  <si>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</si>
  <si>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</si>
  <si>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</si>
  <si>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</si>
  <si>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</si>
  <si>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</si>
  <si>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</si>
  <si>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</si>
  <si>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</si>
  <si>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</si>
  <si>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</si>
  <si>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</si>
  <si>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</si>
  <si>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</si>
  <si>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</si>
  <si>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</si>
  <si>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</si>
  <si>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</si>
  <si>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</si>
  <si>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</si>
  <si>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</si>
  <si>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</si>
  <si>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</si>
  <si>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</si>
  <si>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</si>
  <si>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</si>
  <si>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</si>
  <si>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</si>
  <si>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</si>
  <si>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</si>
  <si>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</si>
  <si>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</si>
  <si>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</si>
  <si>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</si>
  <si>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</si>
  <si>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</si>
  <si>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</si>
  <si>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</si>
  <si>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</si>
  <si>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</si>
  <si>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</si>
  <si>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</si>
  <si>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</si>
  <si>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</si>
  <si>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</si>
  <si>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</si>
  <si>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</si>
  <si>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</si>
  <si>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</si>
  <si>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</si>
  <si>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</si>
  <si>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</si>
  <si>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</si>
  <si>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</si>
  <si>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</si>
  <si>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</si>
  <si>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</si>
  <si>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</si>
  <si>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</si>
  <si>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</si>
  <si>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</si>
  <si>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</si>
  <si>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</si>
  <si>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</si>
  <si>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</si>
  <si>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</si>
  <si>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</si>
  <si>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</si>
  <si>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</si>
  <si>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</si>
  <si>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</si>
  <si>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</si>
  <si>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</si>
  <si>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</si>
  <si>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</si>
  <si>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</si>
  <si>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</si>
  <si>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</si>
  <si>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</si>
  <si>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</si>
  <si>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</si>
  <si>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</si>
  <si>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</si>
  <si>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</si>
  <si>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</si>
  <si>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</si>
  <si>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</si>
  <si>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</si>
  <si>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</si>
  <si>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</si>
  <si>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</si>
  <si>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</si>
  <si>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</si>
  <si>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</si>
  <si>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</si>
  <si>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</si>
  <si>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</si>
  <si>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</si>
  <si>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</si>
  <si>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</si>
  <si>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</si>
  <si>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</si>
  <si>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</si>
  <si>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</si>
  <si>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</si>
  <si>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</si>
  <si>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</si>
  <si>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</si>
  <si>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</si>
  <si>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</si>
  <si>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</si>
  <si>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</si>
  <si>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</si>
  <si>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</si>
  <si>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</si>
  <si>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</si>
  <si>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</si>
  <si>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</si>
  <si>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</si>
  <si>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</si>
  <si>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</si>
  <si>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</si>
  <si>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</si>
  <si>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</si>
  <si>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</si>
  <si>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</si>
  <si>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</si>
  <si>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</si>
  <si>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</si>
  <si>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</si>
  <si>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</si>
  <si>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</si>
  <si>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</si>
  <si>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</si>
  <si>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</si>
  <si>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</si>
  <si>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</si>
  <si>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</si>
  <si>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</si>
  <si>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</si>
  <si>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</si>
  <si>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</si>
  <si>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</si>
  <si>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</si>
  <si>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</si>
  <si>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</si>
  <si>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</si>
  <si>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</si>
  <si>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</si>
  <si>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</si>
  <si>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</si>
  <si>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</si>
  <si>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</si>
  <si>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</si>
  <si>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</si>
  <si>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</si>
  <si>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</si>
  <si>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</si>
  <si>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</si>
  <si>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</si>
  <si>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</si>
  <si>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</si>
  <si>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</si>
  <si>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</si>
  <si>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</si>
  <si>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</si>
  <si>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</si>
  <si>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</si>
  <si>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</si>
  <si>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</si>
  <si>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</si>
  <si>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</si>
  <si>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</si>
  <si>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</si>
  <si>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</si>
  <si>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</si>
  <si>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</si>
  <si>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</si>
  <si>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</si>
  <si>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</si>
  <si>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</si>
  <si>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</si>
  <si>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</si>
  <si>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</si>
  <si>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</si>
  <si>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</si>
  <si>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</si>
  <si>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</si>
  <si>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</si>
  <si>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</si>
  <si>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</si>
  <si>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</si>
  <si>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</si>
  <si>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</si>
  <si>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</si>
  <si>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</si>
  <si>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</si>
  <si>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</si>
  <si>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</si>
  <si>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</si>
  <si>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</si>
  <si>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</si>
  <si>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</si>
  <si>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</si>
  <si>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</si>
  <si>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</si>
  <si>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</si>
  <si>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</si>
  <si>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</si>
  <si>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</si>
  <si>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</si>
  <si>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</si>
  <si>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</si>
  <si>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</si>
  <si>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</si>
  <si>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</si>
  <si>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</si>
  <si>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</si>
  <si>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</si>
  <si>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</si>
  <si>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</si>
  <si>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</si>
  <si>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</si>
  <si>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</si>
  <si>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</si>
  <si>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</si>
  <si>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</si>
  <si>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</si>
  <si>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</si>
  <si>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</si>
  <si>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</si>
  <si>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</si>
  <si>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</si>
  <si>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</si>
  <si>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</si>
  <si>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</si>
  <si>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</si>
  <si>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</si>
  <si>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</si>
  <si>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</si>
  <si>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</si>
  <si>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</si>
  <si>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</si>
  <si>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</si>
  <si>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</si>
  <si>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</si>
  <si>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</si>
  <si>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</si>
  <si>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</si>
  <si>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</si>
  <si>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</si>
  <si>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</si>
  <si>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</si>
  <si>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</si>
  <si>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</si>
  <si>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</si>
  <si>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</si>
  <si>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</si>
  <si>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</si>
  <si>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</si>
  <si>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</si>
  <si>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</si>
  <si>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</si>
  <si>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</si>
  <si>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</si>
  <si>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</si>
  <si>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</si>
  <si>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</si>
  <si>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</si>
  <si>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</si>
  <si>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</si>
  <si>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</si>
  <si>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</si>
  <si>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</si>
  <si>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</si>
  <si>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</si>
  <si>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</si>
  <si>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</si>
  <si>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</si>
  <si>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</si>
  <si>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</si>
  <si>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</si>
  <si>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</si>
  <si>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</si>
  <si>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</si>
  <si>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</si>
  <si>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</si>
  <si>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</si>
  <si>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</si>
  <si>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</si>
  <si>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</si>
  <si>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</si>
  <si>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</si>
  <si>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</si>
  <si>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</si>
  <si>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</si>
  <si>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</si>
  <si>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</si>
  <si>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</si>
  <si>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</si>
  <si>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</si>
  <si>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</si>
  <si>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</si>
  <si>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</si>
  <si>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</si>
  <si>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</si>
  <si>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</si>
  <si>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</si>
  <si>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</si>
  <si>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</si>
  <si>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</si>
  <si>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</si>
  <si>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</si>
  <si>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</si>
  <si>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</si>
  <si>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</si>
  <si>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</si>
  <si>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</si>
  <si>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</si>
  <si>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</si>
  <si>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</si>
  <si>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</si>
  <si>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</si>
  <si>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</si>
  <si>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</si>
  <si>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</si>
  <si>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</si>
  <si>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</si>
  <si>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</si>
  <si>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</si>
  <si>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</si>
  <si>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</si>
  <si>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</si>
  <si>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</si>
  <si>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</si>
  <si>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</si>
  <si>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</si>
  <si>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</si>
  <si>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</si>
  <si>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</si>
  <si>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</si>
  <si>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</si>
  <si>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</si>
  <si>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</si>
  <si>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</si>
  <si>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</si>
  <si>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</si>
  <si>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</si>
  <si>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</si>
  <si>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</si>
  <si>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</si>
  <si>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</si>
  <si>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</si>
  <si>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</si>
  <si>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</si>
  <si>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</si>
  <si>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</si>
  <si>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</si>
  <si>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</si>
  <si>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</si>
  <si>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</si>
  <si>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</si>
  <si>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</si>
  <si>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</si>
  <si>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</si>
  <si>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</si>
  <si>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</si>
  <si>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</si>
  <si>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</si>
  <si>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</si>
  <si>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</si>
  <si>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</si>
  <si>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</si>
  <si>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</si>
  <si>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</si>
  <si>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</si>
  <si>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</si>
  <si>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</si>
  <si>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</si>
  <si>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</si>
  <si>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</si>
  <si>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</si>
  <si>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</si>
  <si>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</si>
  <si>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</si>
  <si>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</si>
  <si>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</si>
  <si>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</si>
  <si>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</si>
  <si>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</si>
  <si>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</si>
  <si>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</si>
  <si>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</si>
  <si>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</si>
  <si>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</si>
  <si>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</si>
  <si>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</si>
  <si>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</si>
  <si>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</si>
  <si>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</si>
  <si>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</si>
  <si>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</si>
  <si>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</si>
  <si>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</si>
  <si>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</si>
  <si>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</si>
  <si>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</si>
  <si>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</si>
  <si>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</si>
  <si>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</si>
  <si>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</si>
  <si>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</si>
  <si>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</si>
  <si>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</si>
  <si>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</si>
  <si>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</si>
  <si>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</si>
  <si>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</si>
  <si>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</si>
  <si>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</si>
  <si>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</si>
  <si>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</si>
  <si>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</si>
  <si>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</si>
  <si>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</si>
  <si>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</si>
  <si>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</si>
  <si>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</si>
  <si>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</si>
  <si>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</si>
  <si>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</si>
  <si>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</si>
  <si>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</si>
  <si>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</si>
  <si>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</si>
  <si>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</si>
  <si>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</si>
  <si>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</si>
  <si>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</si>
  <si>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</si>
  <si>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</si>
  <si>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</si>
  <si>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</si>
  <si>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</si>
  <si>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</si>
  <si>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</si>
  <si>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</si>
  <si>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</si>
  <si>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</si>
  <si>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</si>
  <si>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</si>
  <si>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</si>
  <si>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</si>
  <si>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</si>
  <si>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</si>
  <si>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</si>
  <si>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</si>
  <si>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</si>
  <si>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</si>
  <si>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</si>
  <si>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</si>
  <si>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</si>
  <si>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</si>
  <si>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</si>
  <si>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</si>
  <si>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</si>
  <si>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</si>
  <si>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</si>
  <si>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</si>
  <si>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</si>
  <si>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</si>
  <si>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</si>
  <si>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</si>
  <si>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</si>
  <si>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</si>
  <si>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</si>
  <si>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</si>
  <si>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</si>
  <si>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</si>
  <si>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</si>
  <si>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</si>
  <si>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</si>
  <si>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</si>
  <si>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</si>
  <si>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</si>
  <si>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</si>
  <si>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</si>
  <si>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</si>
  <si>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</si>
  <si>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</si>
  <si>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</si>
  <si>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</si>
  <si>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</si>
  <si>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</si>
  <si>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</si>
  <si>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</si>
  <si>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</si>
  <si>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</si>
  <si>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</si>
  <si>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</si>
  <si>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</si>
  <si>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</si>
  <si>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</si>
  <si>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</si>
  <si>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</si>
  <si>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</si>
  <si>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</si>
  <si>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</si>
  <si>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</si>
  <si>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</si>
  <si>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</si>
  <si>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</si>
  <si>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</si>
  <si>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</si>
  <si>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</si>
  <si>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</si>
  <si>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</si>
  <si>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</si>
  <si>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</si>
  <si>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</si>
  <si>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</si>
  <si>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</si>
  <si>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</si>
  <si>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</si>
  <si>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</si>
  <si>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</si>
  <si>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</si>
  <si>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</si>
  <si>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</si>
  <si>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</si>
  <si>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</si>
  <si>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</si>
  <si>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</si>
  <si>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</si>
  <si>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</si>
  <si>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</si>
  <si>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</si>
  <si>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</si>
  <si>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</si>
  <si>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</si>
  <si>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</si>
  <si>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</si>
  <si>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</si>
  <si>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</si>
  <si>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</si>
  <si>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</si>
  <si>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</si>
  <si>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</si>
  <si>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</si>
  <si>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</si>
  <si>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</si>
  <si>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</si>
  <si>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</si>
  <si>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</si>
  <si>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</si>
  <si>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</si>
  <si>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</si>
  <si>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</si>
  <si>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</si>
  <si>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</si>
  <si>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</si>
  <si>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</si>
  <si>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</si>
  <si>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</si>
  <si>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</si>
  <si>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</si>
  <si>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</si>
  <si>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</si>
  <si>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</si>
  <si>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</si>
  <si>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</si>
  <si>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</si>
  <si>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</si>
  <si>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</si>
  <si>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</si>
  <si>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</si>
  <si>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</si>
  <si>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</si>
  <si>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</si>
  <si>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</si>
  <si>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</si>
  <si>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</si>
  <si>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</si>
  <si>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</si>
  <si>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</si>
  <si>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</si>
  <si>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</si>
  <si>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</si>
  <si>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</si>
  <si>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</si>
  <si>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</si>
  <si>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</si>
  <si>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</si>
  <si>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</si>
  <si>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</si>
  <si>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</si>
  <si>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</si>
  <si>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</si>
  <si>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</si>
  <si>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</si>
  <si>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</si>
  <si>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</si>
  <si>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</si>
  <si>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</si>
  <si>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</si>
  <si>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</si>
  <si>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</si>
  <si>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</si>
  <si>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</si>
  <si>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</si>
  <si>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</si>
  <si>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</si>
  <si>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</si>
  <si>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</si>
  <si>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</si>
  <si>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</si>
  <si>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</si>
  <si>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</si>
  <si>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</si>
  <si>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</si>
  <si>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</si>
  <si>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</si>
  <si>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</si>
  <si>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</si>
  <si>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</si>
  <si>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</si>
  <si>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</si>
  <si>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</si>
  <si>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</si>
  <si>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</si>
  <si>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</si>
  <si>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</si>
  <si>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</si>
  <si>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</si>
  <si>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</si>
  <si>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</si>
  <si>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</si>
  <si>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</si>
  <si>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</si>
  <si>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</si>
  <si>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</si>
  <si>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</si>
  <si>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</si>
  <si>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</si>
  <si>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</si>
  <si>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</si>
  <si>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</si>
  <si>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</si>
  <si>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</si>
  <si>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</si>
  <si>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</si>
  <si>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</si>
  <si>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</si>
  <si>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</si>
  <si>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</si>
  <si>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</si>
  <si>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</si>
  <si>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</si>
  <si>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</si>
  <si>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</si>
  <si>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</si>
  <si>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</si>
  <si>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</si>
  <si>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</si>
  <si>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</si>
  <si>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</si>
  <si>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</si>
  <si>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</si>
  <si>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</si>
  <si>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</si>
  <si>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</si>
  <si>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</si>
  <si>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</si>
  <si>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</si>
  <si>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</si>
  <si>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</si>
  <si>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</si>
  <si>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</si>
  <si>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</si>
  <si>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</si>
  <si>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</si>
  <si>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</si>
  <si>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</si>
  <si>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</si>
  <si>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</si>
  <si>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</si>
  <si>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</si>
  <si>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</si>
  <si>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</si>
  <si>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</si>
  <si>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</si>
  <si>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</si>
  <si>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</si>
  <si>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</si>
  <si>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</si>
  <si>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</si>
  <si>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</si>
  <si>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</si>
  <si>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</si>
  <si>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</si>
  <si>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</si>
  <si>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</si>
  <si>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</si>
  <si>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</si>
  <si>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</si>
  <si>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</si>
  <si>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</si>
  <si>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</si>
  <si>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</si>
  <si>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</si>
  <si>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</si>
  <si>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</si>
  <si>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</si>
  <si>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</si>
  <si>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</si>
  <si>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</si>
  <si>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</si>
  <si>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</si>
  <si>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</si>
  <si>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</si>
  <si>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</si>
  <si>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</si>
  <si>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</si>
  <si>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</si>
  <si>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</si>
  <si>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</si>
  <si>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</si>
  <si>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</si>
  <si>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</si>
  <si>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</si>
  <si>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</si>
  <si>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</si>
  <si>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</si>
  <si>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</si>
  <si>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</si>
  <si>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</si>
  <si>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</si>
  <si>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</si>
  <si>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</si>
  <si>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</si>
  <si>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</si>
  <si>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</si>
  <si>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</si>
  <si>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</si>
  <si>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</si>
  <si>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</si>
  <si>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</si>
  <si>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</si>
  <si>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</si>
  <si>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</si>
  <si>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</si>
  <si>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</si>
  <si>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</si>
  <si>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</si>
  <si>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</si>
  <si>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</si>
  <si>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</si>
  <si>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</si>
  <si>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</si>
  <si>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</si>
  <si>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</si>
  <si>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</si>
  <si>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</si>
  <si>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</si>
  <si>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</si>
  <si>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</si>
  <si>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</si>
  <si>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</si>
  <si>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</si>
  <si>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</si>
  <si>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</si>
  <si>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</si>
  <si>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</si>
  <si>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</si>
  <si>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</si>
  <si>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</si>
  <si>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</si>
  <si>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</si>
  <si>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</si>
  <si>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</si>
  <si>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</si>
  <si>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</si>
  <si>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</si>
  <si>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</si>
  <si>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</si>
  <si>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</si>
  <si>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</si>
  <si>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</si>
  <si>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</si>
  <si>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</si>
  <si>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</si>
  <si>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</si>
  <si>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</si>
  <si>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</si>
  <si>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</si>
  <si>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</si>
  <si>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</si>
  <si>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</si>
  <si>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</si>
  <si>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</si>
  <si>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</si>
  <si>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</si>
  <si>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</si>
  <si>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</si>
  <si>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</si>
  <si>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</si>
  <si>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</si>
  <si>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</si>
  <si>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</si>
  <si>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</si>
  <si>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</si>
  <si>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</si>
  <si>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</si>
  <si>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</si>
  <si>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</si>
  <si>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</si>
  <si>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</si>
  <si>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</si>
  <si>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</si>
  <si>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</si>
  <si>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</si>
  <si>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</si>
  <si>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</si>
  <si>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</si>
  <si>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</si>
  <si>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</si>
  <si>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</si>
  <si>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</si>
  <si>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</si>
  <si>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</si>
  <si>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</si>
  <si>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</si>
  <si>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</si>
  <si>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</si>
  <si>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</si>
  <si>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</si>
  <si>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</si>
  <si>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</si>
  <si>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</si>
  <si>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</si>
  <si>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</si>
  <si>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</si>
  <si>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</si>
  <si>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</si>
  <si>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</si>
  <si>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</si>
  <si>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</si>
  <si>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</si>
  <si>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</si>
  <si>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</si>
  <si>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</si>
  <si>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</si>
  <si>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</si>
  <si>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</si>
  <si>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</si>
  <si>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</si>
  <si>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</si>
  <si>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</si>
  <si>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</si>
  <si>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</si>
  <si>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</si>
  <si>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</si>
  <si>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</si>
  <si>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</si>
  <si>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</si>
  <si>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</si>
  <si>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</si>
  <si>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</si>
  <si>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</si>
  <si>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</si>
  <si>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</si>
  <si>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</si>
  <si>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</si>
  <si>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</si>
  <si>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</si>
  <si>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</si>
  <si>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</si>
  <si>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</si>
  <si>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</si>
  <si>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</si>
  <si>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</si>
  <si>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</si>
  <si>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</si>
  <si>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</si>
  <si>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</si>
  <si>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</si>
  <si>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</si>
  <si>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</si>
  <si>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</si>
  <si>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</si>
  <si>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</si>
  <si>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</si>
  <si>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</si>
  <si>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</si>
  <si>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</si>
  <si>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</si>
  <si>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</si>
  <si>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</si>
  <si>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</si>
  <si>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</si>
  <si>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</si>
  <si>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</si>
  <si>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</si>
  <si>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</si>
  <si>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</si>
  <si>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</si>
  <si>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</si>
  <si>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</si>
  <si>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</si>
  <si>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</si>
  <si>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</si>
  <si>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</si>
  <si>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</si>
  <si>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</si>
  <si>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</si>
  <si>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</si>
  <si>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</si>
  <si>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</si>
  <si>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</si>
  <si>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</si>
  <si>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</si>
  <si>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</si>
  <si>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</si>
  <si>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</si>
  <si>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</si>
  <si>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</si>
  <si>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</si>
  <si>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</si>
  <si>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</si>
  <si>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</si>
  <si>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</si>
  <si>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</si>
  <si>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</si>
  <si>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</si>
  <si>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</si>
  <si>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</si>
  <si>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</si>
  <si>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</si>
  <si>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</si>
  <si>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</si>
  <si>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</si>
  <si>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</si>
  <si>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</si>
  <si>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</si>
  <si>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</si>
  <si>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</si>
  <si>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</si>
  <si>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</si>
  <si>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</si>
  <si>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</si>
  <si>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</si>
  <si>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</si>
  <si>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</si>
  <si>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</si>
  <si>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</si>
  <si>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</si>
  <si>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</si>
  <si>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</si>
  <si>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</si>
  <si>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</si>
  <si>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</si>
  <si>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</si>
  <si>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</si>
  <si>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</si>
  <si>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</si>
  <si>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</si>
  <si>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</si>
  <si>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</si>
  <si>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</si>
  <si>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</si>
  <si>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</si>
  <si>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</si>
  <si>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</si>
  <si>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</si>
  <si>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</si>
  <si>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</si>
  <si>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</si>
  <si>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</si>
  <si>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</si>
  <si>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</si>
  <si>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</si>
  <si>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</si>
  <si>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</si>
  <si>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</si>
  <si>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</si>
  <si>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</si>
  <si>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</si>
  <si>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</si>
  <si>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</si>
  <si>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</si>
  <si>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</si>
  <si>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</si>
  <si>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</si>
  <si>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</si>
  <si>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</si>
  <si>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</si>
  <si>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</si>
  <si>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</si>
  <si>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</si>
  <si>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</si>
  <si>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</si>
  <si>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</si>
  <si>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</si>
  <si>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</si>
  <si>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</si>
  <si>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</si>
  <si>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</si>
  <si>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</si>
  <si>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</si>
  <si>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</si>
  <si>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</si>
  <si>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</si>
  <si>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</si>
  <si>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</si>
  <si>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</si>
  <si>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</si>
  <si>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</si>
  <si>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</si>
  <si>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</si>
  <si>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</si>
  <si>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</si>
  <si>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</si>
  <si>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</si>
  <si>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</si>
  <si>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</si>
  <si>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</si>
  <si>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</si>
  <si>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</si>
  <si>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</si>
  <si>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</si>
  <si>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</si>
  <si>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</si>
  <si>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</si>
  <si>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</si>
  <si>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</si>
  <si>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</si>
  <si>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</si>
  <si>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</si>
  <si>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</si>
  <si>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</si>
  <si>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</si>
  <si>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</si>
  <si>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</si>
  <si>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</si>
  <si>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</si>
  <si>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</si>
  <si>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</si>
  <si>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</si>
  <si>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</si>
  <si>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</si>
  <si>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</si>
  <si>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</si>
  <si>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</si>
  <si>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</si>
  <si>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</si>
  <si>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</si>
  <si>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</si>
  <si>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</si>
  <si>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</si>
  <si>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</si>
  <si>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</si>
  <si>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</si>
  <si>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</si>
  <si>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</si>
  <si>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</si>
  <si>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</si>
  <si>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</si>
  <si>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</si>
  <si>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</si>
  <si>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</si>
  <si>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</si>
  <si>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</si>
  <si>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</si>
  <si>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</si>
  <si>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</si>
  <si>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</si>
  <si>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</si>
  <si>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</si>
  <si>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</si>
  <si>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</si>
  <si>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</si>
  <si>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</si>
  <si>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</si>
  <si>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</si>
  <si>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</si>
  <si>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</si>
  <si>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</si>
  <si>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</si>
  <si>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</si>
  <si>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</si>
  <si>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</si>
  <si>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</si>
  <si>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</si>
  <si>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</si>
  <si>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</si>
  <si>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</si>
  <si>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</si>
  <si>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</si>
  <si>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</si>
  <si>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</si>
  <si>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</si>
  <si>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</si>
  <si>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</si>
  <si>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</si>
  <si>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</si>
  <si>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</si>
  <si>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</si>
  <si>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</si>
  <si>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</si>
  <si>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</si>
  <si>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</si>
  <si>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</si>
  <si>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</si>
  <si>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</si>
  <si>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</si>
  <si>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</si>
  <si>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</si>
  <si>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</si>
  <si>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</si>
  <si>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</si>
  <si>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</si>
  <si>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</si>
  <si>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</si>
  <si>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</si>
  <si>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</si>
  <si>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</si>
  <si>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</si>
  <si>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</si>
  <si>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</si>
  <si>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</si>
  <si>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</si>
  <si>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</si>
  <si>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</si>
  <si>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</si>
  <si>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</si>
  <si>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</si>
  <si>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</si>
  <si>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</si>
  <si>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</si>
  <si>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</si>
  <si>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</si>
  <si>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</si>
  <si>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</si>
  <si>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</si>
  <si>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</si>
  <si>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</si>
  <si>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</si>
  <si>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</si>
  <si>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</si>
  <si>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</si>
  <si>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</si>
  <si>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</si>
  <si>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</si>
  <si>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</si>
  <si>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</si>
  <si>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</si>
  <si>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</si>
  <si>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</si>
  <si>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</si>
  <si>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</si>
  <si>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</si>
  <si>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</si>
  <si>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</si>
  <si>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</si>
  <si>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</si>
  <si>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</si>
  <si>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</si>
  <si>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</si>
  <si>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</si>
  <si>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</si>
  <si>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</si>
  <si>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</si>
  <si>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</si>
  <si>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</si>
  <si>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</si>
  <si>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</si>
  <si>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</si>
  <si>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</si>
  <si>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</si>
  <si>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</si>
  <si>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</si>
  <si>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</si>
  <si>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</si>
  <si>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</si>
  <si>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</si>
  <si>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</si>
  <si>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</si>
  <si>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</si>
  <si>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</si>
  <si>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</si>
  <si>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</si>
  <si>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</si>
  <si>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</si>
  <si>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</si>
  <si>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</si>
  <si>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</si>
  <si>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</si>
  <si>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</si>
  <si>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</si>
  <si>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</si>
  <si>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</si>
  <si>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</si>
  <si>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</si>
  <si>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</si>
  <si>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</si>
  <si>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</si>
  <si>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</si>
  <si>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</si>
  <si>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</si>
  <si>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</si>
  <si>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</si>
  <si>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</si>
  <si>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</si>
  <si>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</si>
  <si>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</si>
  <si>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</si>
  <si>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</si>
  <si>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</si>
  <si>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</si>
  <si>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</si>
  <si>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</si>
  <si>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</si>
  <si>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</si>
  <si>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</si>
  <si>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</si>
  <si>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</si>
  <si>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</si>
  <si>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</si>
  <si>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</si>
  <si>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</si>
  <si>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</si>
  <si>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</si>
  <si>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</si>
  <si>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</si>
  <si>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</si>
  <si>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</si>
  <si>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</si>
  <si>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</si>
  <si>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</si>
  <si>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</si>
  <si>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</si>
  <si>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</si>
  <si>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</si>
  <si>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</si>
  <si>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</si>
  <si>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</si>
  <si>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</si>
  <si>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</si>
  <si>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</si>
  <si>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</si>
  <si>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</si>
  <si>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</si>
  <si>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</si>
  <si>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</si>
  <si>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</si>
  <si>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</si>
  <si>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</si>
  <si>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</si>
  <si>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</si>
  <si>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</si>
  <si>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</si>
  <si>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</si>
  <si>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</si>
  <si>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</si>
  <si>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</si>
  <si>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</si>
  <si>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</si>
  <si>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</si>
  <si>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</si>
  <si>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</si>
  <si>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</si>
  <si>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</si>
  <si>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</si>
  <si>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</si>
  <si>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</si>
  <si>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</si>
  <si>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</si>
  <si>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</si>
  <si>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</si>
  <si>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</si>
  <si>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</si>
  <si>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</si>
  <si>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</si>
  <si>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</si>
  <si>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</si>
  <si>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</si>
  <si>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</si>
  <si>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</si>
  <si>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</si>
  <si>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</si>
  <si>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</si>
  <si>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</si>
  <si>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</si>
  <si>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</si>
  <si>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</si>
  <si>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</si>
  <si>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</si>
  <si>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</si>
  <si>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</si>
  <si>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</si>
  <si>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</si>
  <si>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</si>
  <si>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</si>
  <si>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</si>
  <si>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</si>
  <si>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</si>
  <si>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</si>
  <si>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</si>
  <si>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</si>
  <si>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</si>
  <si>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</si>
  <si>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</si>
  <si>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</si>
  <si>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</si>
  <si>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</si>
  <si>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</si>
  <si>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</si>
  <si>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</si>
  <si>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</si>
  <si>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</si>
  <si>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</si>
  <si>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</si>
  <si>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</si>
  <si>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</si>
  <si>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</si>
  <si>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</si>
  <si>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</si>
  <si>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</si>
  <si>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</si>
  <si>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</si>
  <si>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</si>
  <si>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</si>
  <si>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</si>
  <si>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</si>
  <si>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</si>
  <si>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</si>
  <si>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</si>
  <si>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</si>
  <si>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</si>
  <si>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</si>
  <si>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</si>
  <si>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</si>
  <si>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</si>
  <si>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</si>
  <si>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</si>
  <si>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</si>
  <si>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</si>
  <si>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</si>
  <si>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</si>
  <si>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</si>
  <si>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</si>
  <si>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</si>
  <si>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</si>
  <si>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</si>
  <si>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</si>
  <si>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</si>
  <si>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</si>
  <si>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</si>
  <si>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</si>
  <si>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</si>
  <si>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</si>
  <si>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</si>
  <si>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</si>
  <si>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</si>
  <si>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</si>
  <si>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</si>
  <si>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</si>
  <si>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</si>
  <si>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</si>
  <si>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</si>
  <si>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</si>
  <si>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</si>
  <si>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</si>
  <si>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</si>
  <si>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</si>
  <si>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</si>
  <si>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</si>
  <si>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</si>
  <si>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</si>
  <si>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</si>
  <si>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</si>
  <si>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</si>
  <si>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</si>
  <si>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</si>
  <si>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</si>
  <si>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</si>
  <si>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</si>
  <si>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</si>
  <si>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</si>
  <si>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</si>
  <si>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</si>
  <si>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</si>
  <si>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</si>
  <si>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</si>
  <si>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</si>
  <si>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</si>
  <si>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</si>
  <si>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</si>
  <si>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</si>
  <si>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</si>
  <si>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</si>
  <si>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</si>
  <si>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</si>
  <si>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</si>
  <si>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</si>
  <si>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</si>
  <si>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</si>
  <si>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</si>
  <si>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</si>
  <si>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</si>
  <si>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</si>
  <si>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</si>
  <si>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</si>
  <si>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</si>
  <si>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</si>
  <si>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</si>
  <si>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</si>
  <si>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</si>
  <si>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</si>
  <si>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</si>
  <si>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</si>
  <si>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</si>
  <si>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</si>
  <si>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</si>
  <si>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</si>
  <si>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</si>
  <si>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</si>
  <si>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</si>
  <si>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</si>
  <si>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</si>
  <si>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</si>
  <si>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</si>
  <si>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</si>
  <si>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</si>
  <si>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</si>
  <si>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</si>
  <si>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</si>
  <si>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</si>
  <si>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</si>
  <si>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</si>
  <si>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</si>
  <si>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</si>
  <si>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</si>
  <si>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</si>
  <si>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</si>
  <si>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</si>
  <si>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</si>
  <si>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</si>
  <si>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</si>
  <si>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</si>
  <si>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</si>
  <si>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</si>
  <si>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</si>
  <si>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</si>
  <si>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</si>
  <si>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</si>
  <si>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</si>
  <si>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</si>
  <si>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</si>
  <si>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</si>
  <si>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</si>
  <si>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</si>
  <si>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</si>
  <si>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</si>
  <si>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</si>
  <si>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</si>
  <si>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</si>
  <si>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</si>
  <si>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</si>
  <si>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</si>
  <si>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</si>
  <si>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</si>
  <si>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</si>
  <si>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</si>
  <si>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</si>
  <si>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</si>
  <si>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</si>
  <si>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</si>
  <si>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</si>
  <si>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</si>
  <si>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</si>
  <si>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</si>
  <si>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</si>
  <si>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</si>
  <si>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</si>
  <si>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</si>
  <si>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</si>
  <si>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</si>
  <si>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</si>
  <si>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</si>
  <si>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</si>
  <si>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</si>
  <si>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</si>
  <si>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</si>
  <si>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</si>
  <si>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</si>
  <si>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</si>
  <si>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</si>
  <si>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</si>
  <si>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</si>
  <si>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</si>
  <si>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</si>
  <si>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</si>
  <si>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</si>
  <si>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</si>
  <si>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</si>
  <si>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</si>
  <si>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</si>
  <si>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</si>
  <si>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</si>
  <si>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</si>
  <si>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</si>
  <si>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</si>
  <si>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</si>
  <si>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</si>
  <si>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</si>
  <si>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</si>
  <si>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</si>
  <si>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</si>
  <si>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</si>
  <si>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</si>
  <si>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</si>
  <si>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</si>
  <si>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</si>
  <si>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</si>
  <si>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</si>
  <si>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</si>
  <si>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</si>
  <si>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</si>
  <si>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</si>
  <si>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</si>
  <si>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</si>
  <si>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</si>
  <si>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</si>
  <si>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</si>
  <si>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</si>
  <si>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</si>
  <si>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</si>
  <si>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</si>
  <si>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</si>
  <si>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</si>
  <si>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</si>
  <si>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</si>
  <si>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</si>
  <si>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</si>
  <si>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</si>
  <si>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</si>
  <si>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</si>
  <si>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</si>
  <si>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</si>
  <si>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</si>
  <si>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</si>
  <si>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</si>
  <si>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</si>
  <si>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</si>
  <si>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</si>
  <si>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</si>
  <si>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</si>
  <si>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</si>
  <si>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</si>
  <si>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</si>
  <si>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</si>
  <si>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</si>
  <si>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</si>
  <si>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</si>
  <si>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</si>
  <si>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</si>
  <si>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</si>
  <si>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</si>
  <si>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</si>
  <si>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</si>
  <si>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</si>
  <si>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</si>
  <si>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</si>
  <si>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</si>
  <si>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</si>
  <si>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</si>
  <si>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</si>
  <si>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</si>
  <si>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</si>
  <si>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</si>
  <si>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</si>
  <si>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</si>
  <si>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</si>
  <si>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</si>
  <si>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</si>
  <si>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</si>
  <si>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</si>
  <si>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</si>
  <si>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</si>
  <si>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</si>
  <si>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</si>
  <si>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</si>
  <si>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</si>
  <si>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</si>
  <si>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</si>
  <si>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</si>
  <si>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</si>
  <si>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</si>
  <si>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</si>
  <si>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</si>
  <si>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</si>
  <si>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</si>
  <si>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</si>
  <si>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</si>
  <si>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</si>
  <si>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</si>
  <si>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</si>
  <si>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</si>
  <si>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</si>
  <si>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</si>
  <si>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</si>
  <si>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</si>
  <si>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</si>
  <si>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</si>
  <si>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</si>
  <si>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</si>
  <si>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</si>
  <si>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</si>
  <si>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</si>
  <si>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</si>
  <si>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</si>
  <si>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</si>
  <si>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</si>
  <si>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</si>
  <si>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</si>
  <si>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</si>
  <si>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</si>
  <si>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</si>
  <si>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</si>
  <si>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</si>
  <si>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</si>
  <si>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</si>
  <si>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</si>
  <si>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</si>
  <si>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</si>
  <si>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</si>
  <si>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</si>
  <si>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</si>
  <si>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</si>
  <si>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</si>
  <si>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</si>
  <si>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</si>
  <si>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</si>
  <si>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</si>
  <si>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</si>
  <si>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</si>
  <si>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</si>
  <si>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</si>
  <si>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</si>
  <si>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</si>
  <si>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</si>
  <si>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</si>
  <si>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</si>
  <si>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</si>
  <si>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</si>
  <si>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</si>
  <si>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</si>
  <si>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</si>
  <si>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</si>
  <si>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</si>
  <si>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</si>
  <si>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</si>
  <si>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</si>
  <si>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</si>
  <si>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</si>
  <si>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</si>
  <si>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</si>
  <si>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</si>
  <si>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</si>
  <si>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</si>
  <si>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</si>
  <si>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</si>
  <si>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</si>
  <si>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</si>
  <si>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</si>
  <si>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</si>
  <si>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</si>
  <si>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</si>
  <si>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</si>
  <si>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</si>
  <si>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</si>
  <si>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</si>
  <si>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</si>
  <si>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</si>
  <si>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</si>
  <si>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</si>
  <si>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</si>
  <si>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</si>
  <si>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</si>
  <si>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</si>
  <si>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</si>
  <si>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</si>
  <si>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</si>
  <si>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</si>
  <si>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</si>
  <si>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</si>
  <si>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</si>
  <si>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</si>
  <si>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</si>
  <si>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</si>
  <si>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</si>
  <si>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</si>
  <si>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</si>
  <si>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</si>
  <si>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</si>
  <si>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</si>
  <si>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</si>
  <si>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</si>
  <si>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</si>
  <si>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</si>
  <si>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</si>
  <si>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</si>
  <si>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</si>
  <si>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</si>
  <si>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</si>
  <si>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</si>
  <si>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</si>
  <si>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</si>
  <si>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</si>
  <si>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</si>
  <si>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</si>
  <si>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</si>
  <si>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</si>
  <si>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</si>
  <si>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</si>
  <si>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</si>
  <si>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</si>
  <si>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</si>
  <si>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</si>
  <si>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</si>
  <si>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</si>
  <si>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</si>
  <si>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</si>
  <si>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</si>
  <si>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</si>
  <si>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</si>
  <si>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</si>
  <si>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</si>
  <si>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</si>
  <si>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</si>
  <si>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</si>
  <si>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</si>
  <si>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</si>
  <si>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</si>
  <si>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</si>
  <si>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</si>
  <si>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</si>
  <si>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</si>
  <si>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</si>
  <si>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</si>
  <si>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</si>
  <si>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</si>
  <si>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</si>
  <si>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</si>
  <si>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</si>
  <si>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</si>
  <si>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</si>
  <si>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</si>
  <si>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</si>
  <si>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</si>
  <si>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</si>
  <si>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</si>
  <si>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</si>
  <si>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</si>
  <si>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</si>
  <si>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</si>
  <si>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</si>
  <si>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</si>
  <si>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</si>
  <si>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</si>
  <si>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</si>
  <si>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</si>
  <si>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</si>
  <si>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</si>
  <si>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</si>
  <si>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</si>
  <si>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</si>
  <si>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</si>
  <si>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</si>
  <si>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</si>
  <si>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</si>
  <si>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</si>
  <si>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</si>
  <si>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</si>
  <si>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</si>
  <si>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</si>
  <si>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</si>
  <si>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</si>
  <si>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</si>
  <si>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</si>
  <si>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</si>
  <si>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</si>
  <si>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</si>
  <si>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</si>
  <si>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</si>
  <si>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</si>
  <si>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</si>
  <si>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</si>
  <si>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</si>
  <si>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</si>
  <si>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</si>
  <si>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</si>
  <si>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</si>
  <si>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</si>
  <si>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</si>
  <si>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</si>
  <si>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</si>
  <si>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</si>
  <si>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</si>
  <si>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</si>
  <si>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</si>
  <si>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</si>
  <si>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</si>
  <si>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</si>
  <si>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</si>
  <si>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</si>
  <si>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</si>
  <si>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</si>
  <si>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</si>
  <si>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</si>
  <si>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</si>
  <si>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</si>
  <si>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</si>
  <si>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</si>
  <si>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</si>
  <si>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</si>
  <si>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</si>
  <si>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</si>
  <si>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</si>
  <si>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</si>
  <si>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</si>
  <si>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</si>
  <si>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</si>
  <si>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</si>
  <si>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</si>
  <si>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</si>
  <si>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</si>
  <si>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</si>
  <si>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</si>
  <si>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</si>
  <si>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</si>
  <si>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</si>
  <si>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</si>
  <si>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</si>
  <si>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</si>
  <si>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</si>
  <si>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</si>
  <si>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</si>
  <si>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</si>
  <si>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</si>
  <si>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</si>
  <si>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</si>
  <si>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</si>
  <si>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</si>
  <si>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</si>
  <si>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</si>
  <si>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</si>
  <si>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</si>
  <si>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</si>
  <si>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</si>
  <si>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</si>
  <si>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</si>
  <si>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</si>
  <si>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</si>
  <si>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</si>
  <si>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</si>
  <si>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</si>
  <si>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</si>
  <si>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</si>
  <si>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</si>
  <si>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</si>
  <si>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</si>
  <si>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</si>
  <si>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</si>
  <si>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</si>
  <si>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</si>
  <si>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</si>
  <si>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</si>
  <si>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</si>
  <si>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</si>
  <si>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</si>
  <si>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</si>
  <si>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</si>
  <si>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</si>
  <si>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</si>
  <si>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</si>
  <si>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</si>
  <si>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</si>
  <si>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</si>
  <si>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</si>
  <si>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</si>
  <si>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</si>
  <si>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</si>
  <si>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</si>
  <si>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</si>
  <si>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</si>
  <si>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</si>
  <si>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</si>
  <si>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</si>
  <si>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</si>
  <si>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</si>
  <si>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</si>
  <si>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</si>
  <si>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</si>
  <si>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</si>
  <si>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</si>
  <si>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</si>
  <si>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</si>
  <si>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</si>
  <si>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</si>
  <si>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</si>
  <si>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</si>
  <si>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</si>
  <si>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</si>
  <si>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</si>
  <si>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</si>
  <si>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</si>
  <si>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</si>
  <si>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</si>
  <si>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</si>
  <si>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</si>
  <si>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</si>
  <si>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</si>
  <si>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</si>
  <si>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</si>
  <si>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</si>
  <si>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</si>
  <si>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</si>
  <si>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</si>
  <si>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</si>
  <si>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</si>
  <si>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</si>
  <si>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</si>
  <si>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</si>
  <si>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</si>
  <si>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</si>
  <si>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</si>
  <si>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</si>
  <si>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</si>
  <si>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</si>
  <si>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</si>
  <si>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</si>
  <si>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</si>
  <si>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</si>
  <si>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</si>
  <si>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</si>
  <si>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</si>
  <si>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</si>
  <si>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</si>
  <si>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</si>
  <si>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</si>
  <si>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</si>
  <si>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</si>
  <si>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</si>
  <si>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</si>
  <si>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</si>
  <si>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</si>
  <si>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</si>
  <si>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</si>
  <si>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</si>
  <si>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</si>
  <si>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</si>
  <si>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</si>
  <si>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</si>
  <si>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</si>
  <si>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</si>
  <si>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</si>
  <si>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</si>
  <si>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</si>
  <si>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</si>
  <si>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</si>
  <si>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</si>
  <si>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</si>
  <si>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</si>
  <si>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</si>
  <si>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</si>
  <si>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</si>
  <si>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</si>
  <si>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</si>
  <si>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</si>
  <si>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</si>
  <si>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</si>
  <si>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</si>
  <si>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</si>
  <si>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</si>
  <si>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</si>
  <si>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</si>
  <si>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</si>
  <si>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</si>
  <si>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</si>
  <si>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</si>
  <si>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</si>
  <si>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</si>
  <si>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</si>
  <si>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</si>
  <si>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</si>
  <si>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</si>
  <si>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</si>
  <si>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</si>
  <si>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</si>
  <si>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</si>
  <si>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</si>
  <si>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</si>
  <si>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</si>
  <si>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</si>
  <si>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</si>
  <si>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</si>
  <si>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</si>
  <si>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</si>
  <si>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</si>
  <si>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</si>
  <si>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</si>
  <si>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</si>
  <si>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</si>
  <si>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</si>
  <si>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</si>
  <si>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</si>
  <si>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</si>
  <si>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</si>
  <si>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</si>
  <si>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</si>
  <si>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</si>
  <si>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</si>
  <si>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</si>
  <si>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</si>
  <si>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</si>
  <si>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</si>
  <si>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</si>
  <si>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</si>
  <si>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</si>
  <si>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</si>
  <si>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</si>
  <si>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</si>
  <si>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</si>
  <si>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</si>
  <si>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</si>
  <si>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</si>
  <si>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</si>
  <si>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</si>
  <si>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</si>
  <si>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</si>
  <si>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</si>
  <si>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</si>
  <si>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</si>
  <si>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</si>
  <si>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</si>
  <si>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</si>
  <si>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</si>
  <si>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</si>
  <si>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</si>
  <si>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</si>
  <si>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</si>
  <si>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</si>
  <si>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</si>
  <si>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</si>
  <si>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</si>
  <si>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</si>
  <si>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</si>
  <si>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</si>
  <si>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</si>
  <si>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</si>
  <si>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</si>
  <si>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</si>
  <si>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</si>
  <si>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</si>
  <si>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</si>
  <si>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</si>
  <si>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</si>
  <si>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</si>
  <si>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</si>
  <si>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</si>
  <si>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</si>
  <si>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</si>
  <si>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</si>
  <si>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</si>
  <si>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</si>
  <si>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</si>
  <si>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</si>
  <si>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</si>
  <si>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</si>
  <si>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</si>
  <si>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</si>
  <si>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</si>
  <si>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</si>
  <si>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</si>
  <si>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</si>
  <si>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</si>
  <si>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</si>
  <si>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</si>
  <si>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</si>
  <si>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</si>
  <si>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</si>
  <si>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</si>
  <si>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</si>
  <si>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</si>
  <si>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</si>
  <si>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</si>
  <si>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</si>
  <si>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</si>
  <si>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</si>
  <si>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</si>
  <si>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</si>
  <si>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</si>
  <si>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</si>
  <si>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</si>
  <si>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</si>
  <si>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</si>
  <si>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</si>
  <si>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</si>
  <si>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</si>
  <si>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</si>
  <si>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</si>
  <si>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</si>
  <si>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</si>
  <si>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</si>
  <si>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</si>
  <si>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</si>
  <si>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</si>
  <si>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</si>
  <si>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</si>
  <si>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</si>
  <si>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</si>
  <si>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</si>
  <si>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</si>
  <si>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</si>
  <si>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</si>
  <si>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</si>
  <si>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</si>
  <si>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</si>
  <si>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</si>
  <si>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</si>
  <si>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</si>
  <si>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</si>
  <si>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</si>
  <si>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</si>
  <si>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</si>
  <si>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</si>
  <si>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</si>
  <si>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</si>
  <si>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</si>
  <si>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</si>
  <si>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</si>
  <si>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</si>
  <si>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</si>
  <si>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</si>
  <si>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</si>
  <si>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</si>
  <si>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</si>
  <si>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</si>
  <si>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</si>
  <si>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</si>
  <si>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</si>
  <si>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</si>
  <si>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</si>
  <si>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</si>
  <si>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</si>
  <si>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</si>
  <si>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</si>
  <si>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</si>
  <si>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</si>
  <si>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</si>
  <si>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</si>
  <si>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</si>
  <si>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</si>
  <si>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</si>
  <si>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</si>
  <si>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</si>
  <si>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</si>
  <si>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</si>
  <si>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</si>
  <si>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</si>
  <si>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</si>
  <si>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</si>
  <si>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</si>
  <si>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</si>
  <si>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</si>
  <si>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</si>
  <si>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</si>
  <si>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</si>
  <si>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</si>
  <si>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</si>
  <si>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</si>
  <si>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</si>
  <si>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</si>
  <si>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</si>
  <si>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</si>
  <si>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</si>
  <si>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</si>
  <si>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</si>
  <si>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</si>
  <si>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</si>
  <si>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</si>
  <si>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</si>
  <si>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</si>
  <si>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</si>
  <si>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</si>
  <si>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</si>
  <si>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</si>
  <si>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</si>
  <si>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</si>
  <si>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</si>
  <si>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</si>
  <si>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</si>
  <si>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</si>
  <si>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</si>
  <si>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</si>
  <si>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</si>
  <si>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</si>
  <si>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</si>
  <si>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</si>
  <si>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</si>
  <si>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</si>
  <si>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</si>
  <si>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</si>
  <si>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</si>
  <si>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</si>
  <si>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</si>
  <si>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</si>
  <si>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</si>
  <si>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</si>
  <si>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</si>
  <si>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</si>
  <si>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</si>
  <si>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</si>
  <si>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</si>
  <si>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</si>
  <si>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</si>
  <si>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</si>
  <si>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</si>
  <si>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</si>
  <si>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</si>
  <si>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</si>
  <si>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</si>
  <si>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</si>
  <si>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</si>
  <si>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</si>
  <si>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</si>
  <si>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</si>
  <si>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</si>
  <si>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</si>
  <si>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</si>
  <si>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</si>
  <si>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</si>
  <si>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</si>
  <si>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</si>
  <si>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</si>
  <si>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</si>
  <si>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</si>
  <si>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</si>
  <si>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</si>
  <si>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</si>
  <si>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</si>
  <si>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</si>
  <si>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</si>
  <si>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</si>
  <si>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</si>
  <si>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</si>
  <si>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</si>
  <si>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</si>
  <si>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</si>
  <si>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</si>
  <si>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</si>
  <si>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</si>
  <si>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</si>
  <si>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</si>
  <si>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</si>
  <si>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</si>
  <si>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</si>
  <si>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</si>
  <si>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</si>
  <si>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</si>
  <si>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</si>
  <si>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</si>
  <si>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</si>
  <si>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</si>
  <si>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</si>
  <si>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</si>
  <si>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</si>
  <si>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</si>
  <si>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</si>
  <si>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</si>
  <si>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</si>
  <si>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</si>
  <si>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</si>
  <si>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</si>
  <si>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</si>
  <si>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</si>
  <si>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</si>
  <si>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</si>
  <si>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</si>
  <si>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</si>
  <si>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</si>
  <si>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</si>
  <si>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</si>
  <si>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</si>
  <si>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</si>
  <si>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</si>
  <si>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</si>
  <si>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</si>
  <si>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</si>
  <si>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</si>
  <si>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</si>
  <si>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</si>
  <si>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</si>
  <si>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</si>
  <si>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</si>
  <si>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</si>
  <si>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</si>
  <si>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</si>
  <si>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</si>
  <si>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</si>
  <si>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</si>
  <si>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</si>
  <si>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</si>
  <si>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</si>
  <si>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</si>
  <si>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</si>
  <si>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</si>
  <si>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</si>
  <si>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</si>
  <si>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</si>
  <si>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</si>
  <si>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</si>
  <si>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</si>
  <si>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</si>
  <si>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</si>
  <si>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</si>
  <si>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</si>
  <si>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</si>
  <si>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</si>
  <si>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</si>
  <si>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</si>
  <si>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</si>
  <si>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</si>
  <si>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</si>
  <si>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</si>
  <si>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</si>
  <si>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</si>
  <si>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</si>
  <si>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</si>
  <si>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</si>
  <si>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</si>
  <si>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</si>
  <si>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</si>
  <si>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</si>
  <si>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</si>
  <si>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</si>
  <si>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</si>
  <si>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</si>
  <si>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</si>
  <si>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</si>
  <si>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</si>
  <si>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</si>
  <si>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</si>
  <si>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</si>
  <si>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</si>
  <si>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</si>
  <si>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</si>
  <si>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</si>
  <si>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</si>
  <si>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</si>
  <si>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</si>
  <si>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</si>
  <si>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</si>
  <si>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</si>
  <si>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</si>
  <si>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</si>
  <si>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</si>
  <si>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</si>
  <si>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</si>
  <si>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</si>
  <si>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</si>
  <si>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</si>
  <si>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</si>
  <si>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</si>
  <si>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</si>
  <si>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</si>
  <si>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</si>
  <si>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</si>
  <si>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</si>
  <si>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</si>
  <si>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</si>
  <si>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</si>
  <si>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</si>
  <si>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</si>
  <si>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</si>
  <si>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</si>
  <si>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</si>
  <si>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</si>
  <si>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</si>
  <si>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</si>
  <si>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</si>
  <si>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</si>
  <si>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</si>
  <si>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</si>
  <si>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</si>
  <si>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</si>
  <si>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</si>
  <si>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</si>
  <si>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</si>
  <si>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</si>
  <si>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</si>
  <si>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</si>
  <si>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</si>
  <si>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</si>
  <si>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</si>
  <si>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</si>
  <si>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</si>
  <si>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</si>
  <si>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</si>
  <si>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</si>
  <si>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</si>
  <si>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</si>
  <si>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</si>
  <si>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</si>
  <si>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</si>
  <si>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</si>
  <si>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</si>
  <si>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</si>
  <si>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</si>
  <si>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</si>
  <si>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</si>
  <si>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</si>
  <si>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</si>
  <si>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</si>
  <si>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</si>
  <si>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</si>
  <si>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</si>
  <si>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</si>
  <si>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</si>
  <si>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</si>
  <si>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</si>
  <si>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</si>
  <si>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</si>
  <si>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</si>
  <si>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</si>
  <si>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</si>
  <si>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</si>
  <si>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</si>
  <si>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</si>
  <si>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</si>
  <si>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</si>
  <si>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</si>
  <si>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</si>
  <si>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</si>
  <si>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</si>
  <si>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</si>
  <si>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</si>
  <si>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</si>
  <si>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</si>
  <si>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</si>
  <si>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</si>
  <si>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</si>
  <si>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</si>
  <si>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</si>
  <si>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</si>
  <si>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</si>
  <si>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</si>
  <si>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</si>
  <si>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</si>
  <si>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</si>
  <si>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</si>
  <si>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</si>
  <si>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</si>
  <si>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</si>
  <si>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</si>
  <si>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</si>
  <si>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</si>
  <si>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</si>
  <si>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</si>
  <si>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</si>
  <si>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</si>
  <si>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</si>
  <si>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</si>
  <si>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</si>
  <si>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</si>
  <si>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</si>
  <si>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</si>
  <si>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</si>
  <si>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</si>
  <si>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</si>
  <si>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</si>
  <si>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</si>
  <si>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</si>
  <si>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</si>
  <si>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</si>
  <si>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</si>
  <si>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</si>
  <si>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</si>
  <si>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</si>
  <si>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</si>
  <si>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</si>
  <si>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</si>
  <si>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</si>
  <si>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</si>
  <si>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</si>
  <si>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</si>
  <si>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</si>
  <si>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</si>
  <si>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</si>
  <si>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</si>
  <si>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</si>
  <si>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</si>
  <si>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</si>
  <si>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</si>
  <si>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</si>
  <si>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</si>
  <si>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</si>
  <si>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</si>
  <si>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</si>
  <si>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</si>
  <si>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</si>
  <si>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</si>
  <si>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</si>
  <si>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</si>
  <si>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</si>
  <si>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</si>
  <si>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</si>
  <si>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</si>
  <si>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</si>
  <si>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</si>
  <si>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</si>
  <si>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</si>
  <si>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</si>
  <si>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</si>
  <si>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</si>
  <si>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</si>
  <si>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</si>
  <si>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</si>
  <si>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</si>
  <si>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</si>
  <si>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</si>
  <si>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</si>
  <si>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</si>
  <si>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</si>
  <si>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</si>
  <si>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</si>
  <si>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</si>
  <si>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</si>
  <si>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</si>
  <si>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</si>
  <si>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</si>
  <si>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</si>
  <si>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</si>
  <si>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</si>
  <si>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</si>
  <si>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</si>
  <si>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</si>
  <si>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</si>
  <si>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</si>
  <si>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</si>
  <si>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</si>
  <si>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</si>
  <si>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</si>
  <si>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</si>
  <si>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</si>
  <si>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</si>
  <si>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</si>
  <si>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</si>
  <si>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</si>
  <si>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</si>
  <si>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</si>
  <si>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</si>
  <si>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</si>
  <si>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</si>
  <si>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</si>
  <si>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</si>
  <si>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</si>
  <si>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</si>
  <si>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</si>
  <si>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</si>
  <si>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</si>
  <si>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</si>
  <si>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</si>
  <si>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</si>
  <si>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</si>
  <si>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</si>
  <si>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</si>
  <si>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</si>
  <si>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</si>
  <si>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</si>
  <si>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</si>
  <si>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</si>
  <si>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</si>
  <si>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</si>
  <si>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</si>
  <si>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</si>
  <si>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</si>
  <si>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</si>
  <si>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</si>
  <si>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</si>
  <si>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</si>
  <si>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</si>
  <si>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</si>
  <si>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</si>
  <si>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</si>
  <si>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</si>
  <si>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</si>
  <si>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</si>
  <si>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</si>
  <si>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</si>
  <si>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</si>
  <si>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</si>
  <si>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</si>
  <si>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</si>
  <si>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</si>
  <si>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</si>
  <si>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</si>
  <si>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</si>
  <si>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</si>
  <si>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</si>
  <si>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</si>
  <si>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</si>
  <si>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</si>
  <si>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</si>
  <si>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</si>
  <si>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</si>
  <si>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</si>
  <si>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</si>
  <si>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</si>
  <si>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</si>
  <si>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</si>
  <si>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</si>
  <si>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</si>
  <si>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</si>
  <si>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</si>
  <si>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</si>
  <si>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</si>
  <si>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</si>
  <si>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</si>
  <si>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</si>
  <si>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</si>
  <si>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</si>
  <si>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</si>
  <si>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</si>
  <si>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</si>
  <si>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</si>
  <si>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</si>
  <si>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</si>
  <si>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</si>
  <si>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</si>
  <si>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</si>
  <si>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</si>
  <si>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</si>
  <si>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</si>
  <si>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</si>
  <si>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</si>
  <si>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</si>
  <si>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</si>
  <si>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</si>
  <si>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</si>
  <si>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</si>
  <si>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</si>
  <si>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</si>
  <si>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</si>
  <si>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</si>
  <si>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</si>
  <si>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</si>
  <si>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</si>
  <si>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</si>
  <si>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</si>
  <si>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</si>
  <si>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</si>
  <si>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</si>
  <si>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</si>
  <si>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</si>
  <si>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</si>
  <si>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</si>
  <si>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</si>
  <si>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</si>
  <si>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</si>
  <si>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</si>
  <si>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</si>
  <si>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</si>
  <si>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</si>
  <si>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</si>
  <si>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</si>
  <si>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</si>
  <si>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</si>
  <si>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</si>
  <si>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</si>
  <si>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</si>
  <si>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</si>
  <si>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</si>
  <si>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</si>
  <si>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</si>
  <si>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</si>
  <si>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</si>
  <si>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</si>
  <si>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</si>
  <si>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</si>
  <si>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</si>
  <si>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</si>
  <si>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</si>
  <si>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</si>
  <si>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</si>
  <si>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</si>
  <si>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</si>
  <si>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</si>
  <si>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</si>
  <si>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</si>
  <si>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</si>
  <si>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</si>
  <si>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</si>
  <si>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</si>
  <si>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</si>
  <si>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</si>
  <si>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</si>
  <si>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</si>
  <si>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</si>
  <si>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</si>
  <si>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</si>
  <si>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</si>
  <si>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</si>
  <si>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</si>
  <si>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</si>
  <si>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</si>
  <si>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</si>
  <si>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</si>
  <si>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</si>
  <si>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</si>
  <si>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</si>
  <si>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</si>
  <si>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</si>
  <si>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</si>
  <si>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</si>
  <si>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</si>
  <si>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</si>
  <si>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</si>
  <si>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</si>
  <si>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</si>
  <si>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</si>
  <si>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</si>
  <si>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</si>
  <si>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</si>
  <si>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</si>
  <si>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</si>
  <si>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</si>
  <si>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</si>
  <si>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</si>
  <si>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</si>
  <si>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</si>
  <si>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</si>
  <si>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</si>
  <si>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</si>
  <si>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</si>
  <si>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</si>
  <si>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</si>
  <si>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</si>
  <si>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</si>
  <si>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</si>
  <si>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</si>
  <si>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</si>
  <si>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</si>
  <si>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</si>
  <si>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</si>
  <si>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</si>
  <si>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</si>
  <si>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</si>
  <si>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</si>
  <si>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</si>
  <si>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</si>
  <si>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</si>
  <si>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</si>
  <si>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</si>
  <si>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</si>
  <si>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</si>
  <si>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</si>
  <si>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</si>
  <si>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</si>
  <si>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</si>
  <si>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</si>
  <si>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</si>
  <si>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</si>
  <si>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</si>
  <si>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</si>
  <si>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</si>
  <si>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</si>
  <si>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</si>
  <si>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</si>
  <si>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</si>
  <si>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</si>
  <si>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</si>
  <si>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</si>
  <si>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</si>
  <si>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</si>
  <si>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</si>
  <si>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</si>
  <si>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</si>
  <si>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</si>
  <si>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</si>
  <si>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</si>
  <si>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</si>
  <si>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</si>
  <si>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</si>
  <si>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</si>
  <si>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</si>
  <si>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</si>
  <si>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</si>
  <si>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</si>
  <si>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</si>
  <si>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</si>
  <si>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</si>
  <si>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</si>
  <si>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</si>
  <si>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</si>
  <si>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</si>
  <si>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</si>
  <si>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</si>
  <si>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</si>
  <si>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</si>
  <si>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</si>
  <si>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</si>
  <si>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</si>
  <si>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</si>
  <si>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</si>
  <si>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</si>
  <si>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</si>
  <si>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</si>
  <si>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</si>
  <si>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</si>
  <si>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</si>
  <si>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</si>
  <si>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</si>
  <si>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</si>
  <si>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</si>
  <si>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</si>
  <si>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</si>
  <si>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</si>
  <si>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</si>
  <si>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</si>
  <si>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</si>
  <si>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</si>
  <si>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</si>
  <si>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</si>
  <si>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</si>
  <si>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</si>
  <si>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</si>
  <si>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</si>
  <si>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</si>
  <si>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</si>
  <si>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</si>
  <si>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</si>
  <si>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</si>
  <si>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</si>
  <si>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</si>
  <si>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</si>
  <si>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</si>
  <si>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</si>
  <si>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</si>
  <si>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</si>
  <si>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</si>
  <si>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</si>
  <si>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</si>
  <si>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</si>
  <si>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</si>
  <si>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</si>
  <si>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</si>
  <si>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</si>
  <si>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</si>
  <si>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</si>
  <si>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</si>
  <si>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</si>
  <si>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</si>
  <si>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</si>
  <si>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</si>
  <si>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</si>
  <si>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</si>
  <si>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</si>
  <si>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</si>
  <si>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</si>
  <si>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</si>
  <si>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</si>
  <si>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</si>
  <si>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</si>
  <si>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</si>
  <si>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</si>
  <si>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</si>
  <si>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</si>
  <si>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</si>
  <si>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</si>
  <si>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</si>
  <si>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</si>
  <si>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</si>
  <si>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</si>
  <si>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</si>
  <si>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</si>
  <si>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</si>
  <si>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</si>
  <si>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</si>
  <si>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</si>
  <si>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</si>
  <si>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</si>
  <si>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</si>
  <si>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</si>
  <si>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</si>
  <si>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</si>
  <si>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</si>
  <si>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</si>
  <si>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</si>
  <si>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</si>
  <si>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</si>
  <si>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</si>
  <si>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</si>
  <si>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</si>
  <si>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</si>
  <si>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</si>
  <si>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</si>
  <si>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</si>
  <si>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</si>
  <si>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</si>
  <si>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</si>
  <si>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</si>
  <si>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</si>
  <si>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</si>
  <si>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</si>
  <si>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</si>
  <si>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</si>
  <si>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</si>
  <si>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</si>
  <si>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</si>
  <si>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</si>
  <si>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</si>
  <si>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</si>
  <si>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</si>
  <si>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</si>
  <si>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</si>
  <si>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</si>
  <si>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</si>
  <si>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</si>
  <si>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</si>
  <si>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</si>
  <si>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</si>
  <si>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</si>
  <si>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</si>
  <si>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</si>
  <si>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</si>
  <si>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</si>
  <si>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</si>
  <si>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</si>
  <si>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</si>
  <si>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</si>
  <si>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</si>
  <si>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</si>
  <si>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</si>
  <si>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</si>
  <si>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</si>
  <si>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</si>
  <si>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</si>
  <si>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</si>
  <si>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</si>
  <si>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</si>
  <si>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</si>
  <si>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</si>
  <si>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</si>
  <si>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</si>
  <si>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</si>
  <si>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</si>
  <si>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</si>
  <si>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</si>
  <si>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</si>
  <si>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</si>
  <si>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</si>
  <si>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</si>
  <si>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</si>
  <si>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</si>
  <si>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</si>
  <si>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</si>
  <si>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</si>
  <si>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</si>
  <si>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</si>
  <si>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</si>
  <si>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</si>
  <si>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</si>
  <si>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</si>
  <si>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</si>
  <si>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</si>
  <si>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</si>
  <si>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</si>
  <si>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</si>
  <si>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</si>
  <si>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</si>
  <si>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</si>
  <si>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</si>
  <si>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</si>
  <si>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</si>
  <si>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</si>
  <si>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</si>
  <si>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</si>
  <si>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</si>
  <si>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</si>
  <si>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</si>
  <si>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</si>
  <si>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</si>
  <si>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</si>
  <si>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</si>
  <si>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</si>
  <si>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</si>
  <si>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</si>
  <si>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</si>
  <si>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</si>
  <si>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</si>
  <si>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</si>
  <si>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</si>
  <si>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</si>
  <si>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</si>
  <si>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</si>
  <si>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</si>
  <si>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</si>
  <si>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</si>
  <si>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</si>
  <si>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</si>
  <si>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</si>
  <si>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</si>
  <si>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</si>
  <si>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</si>
  <si>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</si>
  <si>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</si>
  <si>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</si>
  <si>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</si>
  <si>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</si>
  <si>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</si>
  <si>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</si>
  <si>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</si>
  <si>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</si>
  <si>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</si>
  <si>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</si>
  <si>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</si>
  <si>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</si>
  <si>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</si>
  <si>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</si>
  <si>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</si>
  <si>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</si>
  <si>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</si>
  <si>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</si>
  <si>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</si>
  <si>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</si>
  <si>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</si>
  <si>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</si>
  <si>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</si>
  <si>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</si>
  <si>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</si>
  <si>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</si>
  <si>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</si>
  <si>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</si>
  <si>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</si>
  <si>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</si>
  <si>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</si>
  <si>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</si>
  <si>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</si>
  <si>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</si>
  <si>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</si>
  <si>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</si>
  <si>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</si>
  <si>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</si>
  <si>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</si>
  <si>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</si>
  <si>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</si>
  <si>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</si>
  <si>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</si>
  <si>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</si>
  <si>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</si>
  <si>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</si>
  <si>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</si>
  <si>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</si>
  <si>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</si>
  <si>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</si>
  <si>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</si>
  <si>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</si>
  <si>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</si>
  <si>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</si>
  <si>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</si>
  <si>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</si>
  <si>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</si>
  <si>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</si>
  <si>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</si>
  <si>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</si>
  <si>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</si>
  <si>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</si>
  <si>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</si>
  <si>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</si>
  <si>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</si>
  <si>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</si>
  <si>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</si>
  <si>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</si>
  <si>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</si>
  <si>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</si>
  <si>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</si>
  <si>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</si>
  <si>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</si>
  <si>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</si>
  <si>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</si>
  <si>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</si>
  <si>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</si>
  <si>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</si>
  <si>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</si>
  <si>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</si>
  <si>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</si>
  <si>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</si>
  <si>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</si>
  <si>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</si>
  <si>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</si>
  <si>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</si>
  <si>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</si>
  <si>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</si>
  <si>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</si>
  <si>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</si>
  <si>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</si>
  <si>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</si>
  <si>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</si>
  <si>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</si>
  <si>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</si>
  <si>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</si>
  <si>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</si>
  <si>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</si>
  <si>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</si>
  <si>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</si>
  <si>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</si>
  <si>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</si>
  <si>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</si>
  <si>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</si>
  <si>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</si>
  <si>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</si>
  <si>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</si>
  <si>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</si>
  <si>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</si>
  <si>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</si>
  <si>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</si>
  <si>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</si>
  <si>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</si>
  <si>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</si>
  <si>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</si>
  <si>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</si>
  <si>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</si>
  <si>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</si>
  <si>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</si>
  <si>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</si>
  <si>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</si>
  <si>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</si>
  <si>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</si>
  <si>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</si>
  <si>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</si>
  <si>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</si>
  <si>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</si>
  <si>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</si>
  <si>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</si>
  <si>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</si>
  <si>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</si>
  <si>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</si>
  <si>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</si>
  <si>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</si>
  <si>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</si>
  <si>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</si>
  <si>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</si>
  <si>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</si>
  <si>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</si>
  <si>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</si>
  <si>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</si>
  <si>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</si>
  <si>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</si>
  <si>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</si>
  <si>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</si>
  <si>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</si>
  <si>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</si>
  <si>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</si>
  <si>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</si>
  <si>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</si>
  <si>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</si>
  <si>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</si>
  <si>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</si>
  <si>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</si>
  <si>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</si>
  <si>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</si>
  <si>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</si>
  <si>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</si>
  <si>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</si>
  <si>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</si>
  <si>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</si>
  <si>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</si>
  <si>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</si>
  <si>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</si>
  <si>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</si>
  <si>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</si>
  <si>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</si>
  <si>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</si>
  <si>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</si>
  <si>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</si>
  <si>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</si>
  <si>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</si>
  <si>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</si>
  <si>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</si>
  <si>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</si>
  <si>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</si>
  <si>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</si>
  <si>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</si>
  <si>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</si>
  <si>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</si>
  <si>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</si>
  <si>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</si>
  <si>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</si>
  <si>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</si>
  <si>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</si>
  <si>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</si>
  <si>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</si>
  <si>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</si>
  <si>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</si>
  <si>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</si>
  <si>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</si>
  <si>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</si>
  <si>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</si>
  <si>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</si>
  <si>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</si>
  <si>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</si>
  <si>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</si>
  <si>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</si>
  <si>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</si>
  <si>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</si>
  <si>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</si>
  <si>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</si>
  <si>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</si>
  <si>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</si>
  <si>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</si>
  <si>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</si>
  <si>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</si>
  <si>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</si>
  <si>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</si>
  <si>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</si>
  <si>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</si>
  <si>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</si>
  <si>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</si>
  <si>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</si>
  <si>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</si>
  <si>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</si>
  <si>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</si>
  <si>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</si>
  <si>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</si>
  <si>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</si>
  <si>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</si>
  <si>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</si>
  <si>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</si>
  <si>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</si>
  <si>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</si>
  <si>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</si>
  <si>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</si>
  <si>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</si>
  <si>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</si>
  <si>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</si>
  <si>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</si>
  <si>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</si>
  <si>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</si>
  <si>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</si>
  <si>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</si>
  <si>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</si>
  <si>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</si>
  <si>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</si>
  <si>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</si>
  <si>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</si>
  <si>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</si>
  <si>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</si>
  <si>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</si>
  <si>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</si>
  <si>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</si>
  <si>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</si>
  <si>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</si>
  <si>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</si>
  <si>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</si>
  <si>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</si>
  <si>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</si>
  <si>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</si>
  <si>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</si>
  <si>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</si>
  <si>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</si>
  <si>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</si>
  <si>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</si>
  <si>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</si>
  <si>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</si>
  <si>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</si>
  <si>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</si>
  <si>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</si>
  <si>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</si>
  <si>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</si>
  <si>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</si>
  <si>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</si>
  <si>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</si>
  <si>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</si>
  <si>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</si>
  <si>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</si>
  <si>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</si>
  <si>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</si>
  <si>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</si>
  <si>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</si>
  <si>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</si>
  <si>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</si>
  <si>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</si>
  <si>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</si>
  <si>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</si>
  <si>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</si>
  <si>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</si>
  <si>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</si>
  <si>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</si>
  <si>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</si>
  <si>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</si>
  <si>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</si>
  <si>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</si>
  <si>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</si>
  <si>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</si>
  <si>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</si>
  <si>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</si>
  <si>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</si>
  <si>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</si>
  <si>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</si>
  <si>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</si>
  <si>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</si>
  <si>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</si>
  <si>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</si>
  <si>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</si>
  <si>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</si>
  <si>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</si>
  <si>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</si>
  <si>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</si>
  <si>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</si>
  <si>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</si>
  <si>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</si>
  <si>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</si>
  <si>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</si>
  <si>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</si>
  <si>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</si>
  <si>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</si>
  <si>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</si>
  <si>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</si>
  <si>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</si>
  <si>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</si>
  <si>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</si>
  <si>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</si>
  <si>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</si>
  <si>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</si>
  <si>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</si>
  <si>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</si>
  <si>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</si>
  <si>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</si>
  <si>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</si>
  <si>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</si>
  <si>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</si>
  <si>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</si>
  <si>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</si>
  <si>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</si>
  <si>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</si>
  <si>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</si>
  <si>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</si>
  <si>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</si>
  <si>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</si>
  <si>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</si>
  <si>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</si>
  <si>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</si>
  <si>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</si>
  <si>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</si>
  <si>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</si>
  <si>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</si>
  <si>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</si>
  <si>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</si>
  <si>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</si>
  <si>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</si>
  <si>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</si>
  <si>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</si>
  <si>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</si>
  <si>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</si>
  <si>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</si>
  <si>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</si>
  <si>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</si>
  <si>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</si>
  <si>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</si>
  <si>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</si>
  <si>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</si>
  <si>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</si>
  <si>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</si>
  <si>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</si>
  <si>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</si>
  <si>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</si>
  <si>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</si>
  <si>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</si>
  <si>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</si>
  <si>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</si>
  <si>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</si>
  <si>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</si>
  <si>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</si>
  <si>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</si>
  <si>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</si>
  <si>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</si>
  <si>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</si>
  <si>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</si>
  <si>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</si>
  <si>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</si>
  <si>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</si>
  <si>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</si>
  <si>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</si>
  <si>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</si>
  <si>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</si>
  <si>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</si>
  <si>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</si>
  <si>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</si>
  <si>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</si>
  <si>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</si>
  <si>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</si>
  <si>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</si>
  <si>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</si>
  <si>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</si>
  <si>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</si>
  <si>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</si>
  <si>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</si>
  <si>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</si>
  <si>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</si>
  <si>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</si>
  <si>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</si>
  <si>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</si>
  <si>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</si>
  <si>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</si>
  <si>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</si>
  <si>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</si>
  <si>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</si>
  <si>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</si>
  <si>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</si>
  <si>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</si>
  <si>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</si>
  <si>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</si>
  <si>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</si>
  <si>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</si>
  <si>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</si>
  <si>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</si>
  <si>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</si>
  <si>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</si>
  <si>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</si>
  <si>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</si>
  <si>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</si>
  <si>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</si>
  <si>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</si>
  <si>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</si>
  <si>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</si>
  <si>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</si>
  <si>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</si>
  <si>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</si>
  <si>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</si>
  <si>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</si>
  <si>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</si>
  <si>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</si>
  <si>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</si>
  <si>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</si>
  <si>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</si>
  <si>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</si>
  <si>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</si>
  <si>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</si>
  <si>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</si>
  <si>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</si>
  <si>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</si>
  <si>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</si>
  <si>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</si>
  <si>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</si>
  <si>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</si>
  <si>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</si>
  <si>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</si>
  <si>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</si>
  <si>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</si>
  <si>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</si>
  <si>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</si>
  <si>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</si>
  <si>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</si>
  <si>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</si>
  <si>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</si>
  <si>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</si>
  <si>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</si>
  <si>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</si>
  <si>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</si>
  <si>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</si>
  <si>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</si>
  <si>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</si>
  <si>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</si>
  <si>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</si>
  <si>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</si>
  <si>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</si>
  <si>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</si>
  <si>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</si>
  <si>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</si>
  <si>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</si>
  <si>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</si>
  <si>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</si>
  <si>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</si>
  <si>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</si>
  <si>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</si>
  <si>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</si>
  <si>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</si>
  <si>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</si>
  <si>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</si>
  <si>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</si>
  <si>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</si>
  <si>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</si>
  <si>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</si>
  <si>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</si>
  <si>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</si>
  <si>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</si>
  <si>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</si>
  <si>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</si>
  <si>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</si>
  <si>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</si>
  <si>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</si>
  <si>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</si>
  <si>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</si>
  <si>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</si>
  <si>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</si>
  <si>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</si>
  <si>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</si>
  <si>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</si>
  <si>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</si>
  <si>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</si>
  <si>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</si>
  <si>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</si>
  <si>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</si>
  <si>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</si>
  <si>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</si>
  <si>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</si>
  <si>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</si>
  <si>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</si>
  <si>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</si>
  <si>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</si>
  <si>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</si>
  <si>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</si>
  <si>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</si>
  <si>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</si>
  <si>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</si>
  <si>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</si>
  <si>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</si>
  <si>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</si>
  <si>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</si>
  <si>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</si>
  <si>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</si>
  <si>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</si>
  <si>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</si>
  <si>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</si>
  <si>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</si>
  <si>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</si>
  <si>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</si>
  <si>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</si>
  <si>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</si>
  <si>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</si>
  <si>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</si>
  <si>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</si>
  <si>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</si>
  <si>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</si>
  <si>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</si>
  <si>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</si>
  <si>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</si>
  <si>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</si>
  <si>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</si>
  <si>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</si>
  <si>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</si>
  <si>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</si>
  <si>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</si>
  <si>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</si>
  <si>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</si>
  <si>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</si>
  <si>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</si>
  <si>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</si>
  <si>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</si>
  <si>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</si>
  <si>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</si>
  <si>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</si>
  <si>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</si>
  <si>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</si>
  <si>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</si>
  <si>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</si>
  <si>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</si>
  <si>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</si>
  <si>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</si>
  <si>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</si>
  <si>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</si>
  <si>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</si>
  <si>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</si>
  <si>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</si>
  <si>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</si>
  <si>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</si>
  <si>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</si>
  <si>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</si>
  <si>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</si>
  <si>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</si>
  <si>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</si>
  <si>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</si>
  <si>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</si>
  <si>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</si>
  <si>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</si>
  <si>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</si>
  <si>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</si>
  <si>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</si>
  <si>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</si>
  <si>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</si>
  <si>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</si>
  <si>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</si>
  <si>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</si>
  <si>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</si>
  <si>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</si>
  <si>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</si>
  <si>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</si>
  <si>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</si>
  <si>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</si>
  <si>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</si>
  <si>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</si>
  <si>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</si>
  <si>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</si>
  <si>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</si>
  <si>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</si>
  <si>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</si>
  <si>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</si>
  <si>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</si>
  <si>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</si>
  <si>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</si>
  <si>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</si>
  <si>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</si>
  <si>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</si>
  <si>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</si>
  <si>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</si>
  <si>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</si>
  <si>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</si>
  <si>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</si>
  <si>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</si>
  <si>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</si>
  <si>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</si>
  <si>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</si>
  <si>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</si>
  <si>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</si>
  <si>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</si>
  <si>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</si>
  <si>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</si>
  <si>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</si>
  <si>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</si>
  <si>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</si>
  <si>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</si>
  <si>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</si>
  <si>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</si>
  <si>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</si>
  <si>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</si>
  <si>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</si>
  <si>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</si>
  <si>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</si>
  <si>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</si>
  <si>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</si>
  <si>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</si>
  <si>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</si>
  <si>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</si>
  <si>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</si>
  <si>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</si>
  <si>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</si>
  <si>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</si>
  <si>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</si>
  <si>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</si>
  <si>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</si>
  <si>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</si>
  <si>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</si>
  <si>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</si>
  <si>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</si>
  <si>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</si>
  <si>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</si>
  <si>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</si>
  <si>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</si>
  <si>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</si>
  <si>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</si>
  <si>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</si>
  <si>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</si>
  <si>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</si>
  <si>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</si>
  <si>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</si>
  <si>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</si>
  <si>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</si>
  <si>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</si>
  <si>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</si>
  <si>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</si>
  <si>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</si>
  <si>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</si>
  <si>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</si>
  <si>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</si>
  <si>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</si>
  <si>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</si>
  <si>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</si>
  <si>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</si>
  <si>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</si>
  <si>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</si>
  <si>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</si>
  <si>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</si>
  <si>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</si>
  <si>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</si>
  <si>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</si>
  <si>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</si>
  <si>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</si>
  <si>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</si>
  <si>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</si>
  <si>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</si>
  <si>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</si>
  <si>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</si>
  <si>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</si>
  <si>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</si>
  <si>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</si>
  <si>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</si>
  <si>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</si>
  <si>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</si>
  <si>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</si>
  <si>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</si>
  <si>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</si>
  <si>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</si>
  <si>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</si>
  <si>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</si>
  <si>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</si>
  <si>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</si>
  <si>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</si>
  <si>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</si>
  <si>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</si>
  <si>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</si>
  <si>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</si>
  <si>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</si>
  <si>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</si>
  <si>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</si>
  <si>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</si>
  <si>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</si>
  <si>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</si>
  <si>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</si>
  <si>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</si>
  <si>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</si>
  <si>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</si>
  <si>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</si>
  <si>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</si>
  <si>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</si>
  <si>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</si>
  <si>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</si>
  <si>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</si>
  <si>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</si>
  <si>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</si>
  <si>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</si>
  <si>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</si>
  <si>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</si>
  <si>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</si>
  <si>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</si>
  <si>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</si>
  <si>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</si>
  <si>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</si>
  <si>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</si>
  <si>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</si>
  <si>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</si>
  <si>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</si>
  <si>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</si>
  <si>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</si>
  <si>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</si>
  <si>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</si>
  <si>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</si>
  <si>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</si>
  <si>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</si>
  <si>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</si>
  <si>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</si>
  <si>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</si>
  <si>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</si>
  <si>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</si>
  <si>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</si>
  <si>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</si>
  <si>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</si>
  <si>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</si>
  <si>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</si>
  <si>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</si>
  <si>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</si>
  <si>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</si>
  <si>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</si>
  <si>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</si>
  <si>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</si>
  <si>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</si>
  <si>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</si>
  <si>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</si>
  <si>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</si>
  <si>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</si>
  <si>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</si>
  <si>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</si>
  <si>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</si>
  <si>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</si>
  <si>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</si>
  <si>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</si>
  <si>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</si>
  <si>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</si>
  <si>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</si>
  <si>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</si>
  <si>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</si>
  <si>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</si>
  <si>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</si>
  <si>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</si>
  <si>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</si>
  <si>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</si>
  <si>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</si>
  <si>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</si>
  <si>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</si>
  <si>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</si>
  <si>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</si>
  <si>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</si>
  <si>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</si>
  <si>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</si>
  <si>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</si>
  <si>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</si>
  <si>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</si>
  <si>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</si>
  <si>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</si>
  <si>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</si>
  <si>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</si>
  <si>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</si>
  <si>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</si>
  <si>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</si>
  <si>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</si>
  <si>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</si>
  <si>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</si>
  <si>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</si>
  <si>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</si>
  <si>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</si>
  <si>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</si>
  <si>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</si>
  <si>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</si>
  <si>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</si>
  <si>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</si>
  <si>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</si>
  <si>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</si>
  <si>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</si>
  <si>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</si>
  <si>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</si>
  <si>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</si>
  <si>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</si>
  <si>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</si>
  <si>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</si>
  <si>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</si>
  <si>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</si>
  <si>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</si>
  <si>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</si>
  <si>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</si>
  <si>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</si>
  <si>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</si>
  <si>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</si>
  <si>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</si>
  <si>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</si>
  <si>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</si>
  <si>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</si>
  <si>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</si>
  <si>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</si>
  <si>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</si>
  <si>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</si>
  <si>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</si>
  <si>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</si>
  <si>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</si>
  <si>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</si>
  <si>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</si>
  <si>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</si>
  <si>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</si>
  <si>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</si>
  <si>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</si>
  <si>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</si>
  <si>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</si>
  <si>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</si>
  <si>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</si>
  <si>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</si>
  <si>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</si>
  <si>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</si>
  <si>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</si>
  <si>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</si>
  <si>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</si>
  <si>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</si>
  <si>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</si>
  <si>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</si>
  <si>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</si>
  <si>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</si>
  <si>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</si>
  <si>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</si>
  <si>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</si>
  <si>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</si>
  <si>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</si>
  <si>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</si>
  <si>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</si>
  <si>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</si>
  <si>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</si>
  <si>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</si>
  <si>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</si>
  <si>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</si>
  <si>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</si>
  <si>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</si>
  <si>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</si>
  <si>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</si>
  <si>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</si>
  <si>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</si>
  <si>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</si>
  <si>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</si>
  <si>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</si>
  <si>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</si>
  <si>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</si>
  <si>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</si>
  <si>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</si>
  <si>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</si>
  <si>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</si>
  <si>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</si>
  <si>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</si>
  <si>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</si>
  <si>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</si>
  <si>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</si>
  <si>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</si>
  <si>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</si>
  <si>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</si>
  <si>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</si>
  <si>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</si>
  <si>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</si>
  <si>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</si>
  <si>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</si>
  <si>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</si>
  <si>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</si>
  <si>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</si>
  <si>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</si>
  <si>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</si>
  <si>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</si>
  <si>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</si>
  <si>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</si>
  <si>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</si>
  <si>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</si>
  <si>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</si>
  <si>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</si>
  <si>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</si>
  <si>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</si>
  <si>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</si>
  <si>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</si>
  <si>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</si>
  <si>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</si>
  <si>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</si>
  <si>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</si>
  <si>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</si>
  <si>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</si>
  <si>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</si>
  <si>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</si>
  <si>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</si>
  <si>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</si>
  <si>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</si>
  <si>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</si>
  <si>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</si>
  <si>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</si>
  <si>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</si>
  <si>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</si>
  <si>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</si>
  <si>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</si>
  <si>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</si>
  <si>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</si>
  <si>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</si>
  <si>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</si>
  <si>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</si>
  <si>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</si>
  <si>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</si>
  <si>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</si>
  <si>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</si>
  <si>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</si>
  <si>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</si>
  <si>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</si>
  <si>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</si>
  <si>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</si>
  <si>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</si>
  <si>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</si>
  <si>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</si>
  <si>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</si>
  <si>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</si>
  <si>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</si>
  <si>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</si>
  <si>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</si>
  <si>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</si>
  <si>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</si>
  <si>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</si>
  <si>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</si>
  <si>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</si>
  <si>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</si>
  <si>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</si>
  <si>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</si>
  <si>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</si>
  <si>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</si>
  <si>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</si>
  <si>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</si>
  <si>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</si>
  <si>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</si>
  <si>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</si>
  <si>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</si>
  <si>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</si>
  <si>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</si>
  <si>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</si>
  <si>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</si>
  <si>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</si>
  <si>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</si>
  <si>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</si>
  <si>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</si>
  <si>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</si>
  <si>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</si>
  <si>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</si>
  <si>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</si>
  <si>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</si>
  <si>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</si>
  <si>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</si>
  <si>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</si>
  <si>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</si>
  <si>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</si>
  <si>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</si>
  <si>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</si>
  <si>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</si>
  <si>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</si>
  <si>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</si>
  <si>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</si>
  <si>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</si>
  <si>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</si>
  <si>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</si>
  <si>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</si>
  <si>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</si>
  <si>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</si>
  <si>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</si>
  <si>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</si>
  <si>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</si>
  <si>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</si>
  <si>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</si>
  <si>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</si>
  <si>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</si>
  <si>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</si>
  <si>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</si>
  <si>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</si>
  <si>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</si>
  <si>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</si>
  <si>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</si>
  <si>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</si>
  <si>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</si>
  <si>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</si>
  <si>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</si>
  <si>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</si>
  <si>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</si>
  <si>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</si>
  <si>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</si>
  <si>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</si>
  <si>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</si>
  <si>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</si>
  <si>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</si>
  <si>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</si>
  <si>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</si>
  <si>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</si>
  <si>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</si>
  <si>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</si>
  <si>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</si>
  <si>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</si>
  <si>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</si>
  <si>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</si>
  <si>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</si>
  <si>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</si>
  <si>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</si>
  <si>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</si>
  <si>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</si>
  <si>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</si>
  <si>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</si>
  <si>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</si>
  <si>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</si>
  <si>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</si>
  <si>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</si>
  <si>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</si>
  <si>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</si>
  <si>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</si>
  <si>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</si>
  <si>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</si>
  <si>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</si>
  <si>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</si>
  <si>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</si>
  <si>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</si>
  <si>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</si>
  <si>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</si>
  <si>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</si>
  <si>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</si>
  <si>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</si>
  <si>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</si>
  <si>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</si>
  <si>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</si>
  <si>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</si>
  <si>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</si>
  <si>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</si>
  <si>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</si>
  <si>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</si>
  <si>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</si>
  <si>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</si>
  <si>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</si>
  <si>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</si>
  <si>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</si>
  <si>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</si>
  <si>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</si>
  <si>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</si>
  <si>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</si>
  <si>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</si>
  <si>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</si>
  <si>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</si>
  <si>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</si>
  <si>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</si>
  <si>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</si>
  <si>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</si>
  <si>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</si>
  <si>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</si>
  <si>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</si>
  <si>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</si>
  <si>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</si>
  <si>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</si>
  <si>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</si>
  <si>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</si>
  <si>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</si>
  <si>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</si>
  <si>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</si>
  <si>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</si>
  <si>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</si>
  <si>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</si>
  <si>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</si>
  <si>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</si>
  <si>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</si>
  <si>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</si>
  <si>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</si>
  <si>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</si>
  <si>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</si>
  <si>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</si>
  <si>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</si>
  <si>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</si>
  <si>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</si>
  <si>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</si>
  <si>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</si>
  <si>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</si>
  <si>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</si>
  <si>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</si>
  <si>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</si>
  <si>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</si>
  <si>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</si>
  <si>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</si>
  <si>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</si>
  <si>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</si>
  <si>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</si>
  <si>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</si>
  <si>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</si>
  <si>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</si>
  <si>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</si>
  <si>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</si>
  <si>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</si>
  <si>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</si>
  <si>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</si>
  <si>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</si>
  <si>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</si>
  <si>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</si>
  <si>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</si>
  <si>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</si>
  <si>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</si>
  <si>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</si>
  <si>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</si>
  <si>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</si>
  <si>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</si>
  <si>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</si>
  <si>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</si>
  <si>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</si>
  <si>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</si>
  <si>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</si>
  <si>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</si>
  <si>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</si>
  <si>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</si>
  <si>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</si>
  <si>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</si>
  <si>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</si>
  <si>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</si>
  <si>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</si>
  <si>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</si>
  <si>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</si>
  <si>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</si>
  <si>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</si>
  <si>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</si>
  <si>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</si>
  <si>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</si>
  <si>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</si>
  <si>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</si>
  <si>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</si>
  <si>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</si>
  <si>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</si>
  <si>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</si>
  <si>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</si>
  <si>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</si>
  <si>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</si>
  <si>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</si>
  <si>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</si>
  <si>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</si>
  <si>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</si>
  <si>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</si>
  <si>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</si>
  <si>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</si>
  <si>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</si>
  <si>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</si>
  <si>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</si>
  <si>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</si>
  <si>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</si>
  <si>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</si>
  <si>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</si>
  <si>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</si>
  <si>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</si>
  <si>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</si>
  <si>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</si>
  <si>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</si>
  <si>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</si>
  <si>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</si>
  <si>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</si>
  <si>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</si>
  <si>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</si>
  <si>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</si>
  <si>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</si>
  <si>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</si>
  <si>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</si>
  <si>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</si>
  <si>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</si>
  <si>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</si>
  <si>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</si>
  <si>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</si>
  <si>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</si>
  <si>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</si>
  <si>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</si>
  <si>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</si>
  <si>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</si>
  <si>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</si>
  <si>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</si>
  <si>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</si>
  <si>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</si>
  <si>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</si>
  <si>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</si>
  <si>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</si>
  <si>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</si>
  <si>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</si>
  <si>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</si>
  <si>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</si>
  <si>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</si>
  <si>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</si>
  <si>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</si>
  <si>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</si>
  <si>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</si>
  <si>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</si>
  <si>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</si>
  <si>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</si>
  <si>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</si>
  <si>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</si>
  <si>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</si>
  <si>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</si>
  <si>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</si>
  <si>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</si>
  <si>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</si>
  <si>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</si>
  <si>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</si>
  <si>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</si>
  <si>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</si>
  <si>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</si>
  <si>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</si>
  <si>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</si>
  <si>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</si>
  <si>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</si>
  <si>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</si>
  <si>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</si>
  <si>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</si>
  <si>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</si>
  <si>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</si>
  <si>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</si>
  <si>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</si>
  <si>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</si>
  <si>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</si>
  <si>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</si>
  <si>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</si>
  <si>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</si>
  <si>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</si>
  <si>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</si>
  <si>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</si>
  <si>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</si>
  <si>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</si>
  <si>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</si>
  <si>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</si>
  <si>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</si>
  <si>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</si>
  <si>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</si>
  <si>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</si>
  <si>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</si>
  <si>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</si>
  <si>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</si>
  <si>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</si>
  <si>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</si>
  <si>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</si>
  <si>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</si>
  <si>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</si>
  <si>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</si>
  <si>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</si>
  <si>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</si>
  <si>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</si>
  <si>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</si>
  <si>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</si>
  <si>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</si>
  <si>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</si>
  <si>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</si>
  <si>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</si>
  <si>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</si>
  <si>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</si>
  <si>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</si>
  <si>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</si>
  <si>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</si>
  <si>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</si>
  <si>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</si>
  <si>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</si>
  <si>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</si>
  <si>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</si>
  <si>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</si>
  <si>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</si>
  <si>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</si>
  <si>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</si>
  <si>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</si>
  <si>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</si>
  <si>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</si>
  <si>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</si>
  <si>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</si>
  <si>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</si>
  <si>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</si>
  <si>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</si>
  <si>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</si>
  <si>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</si>
  <si>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</si>
  <si>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</si>
  <si>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</si>
  <si>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</si>
  <si>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</si>
  <si>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</si>
  <si>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</si>
  <si>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</si>
  <si>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</si>
  <si>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</si>
  <si>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</si>
  <si>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</si>
  <si>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</si>
  <si>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</si>
  <si>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</si>
  <si>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</si>
  <si>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</si>
  <si>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</si>
  <si>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</si>
  <si>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</si>
  <si>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</si>
  <si>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</si>
  <si>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</si>
  <si>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</si>
  <si>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</si>
  <si>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</si>
  <si>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</si>
  <si>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</si>
  <si>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</si>
  <si>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</si>
  <si>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</si>
  <si>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</si>
  <si>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</si>
  <si>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</si>
  <si>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</si>
  <si>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</si>
  <si>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</si>
  <si>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</si>
  <si>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</si>
  <si>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</si>
  <si>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</si>
  <si>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</si>
  <si>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</si>
  <si>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</si>
  <si>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</si>
  <si>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</si>
  <si>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</si>
  <si>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</si>
  <si>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</si>
  <si>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</si>
  <si>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</si>
  <si>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</si>
  <si>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</si>
  <si>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</si>
  <si>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</si>
  <si>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</si>
  <si>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</si>
  <si>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</si>
  <si>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</si>
  <si>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</si>
  <si>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</si>
  <si>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</si>
  <si>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</si>
  <si>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</si>
  <si>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</si>
  <si>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</si>
  <si>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</si>
  <si>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</si>
  <si>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</si>
  <si>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</si>
  <si>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</si>
  <si>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</si>
  <si>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</si>
  <si>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</si>
  <si>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</si>
  <si>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</si>
  <si>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</si>
  <si>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</si>
  <si>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</si>
  <si>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</si>
  <si>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</si>
  <si>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</si>
  <si>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</si>
  <si>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</si>
  <si>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</si>
  <si>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</si>
  <si>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</si>
  <si>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</si>
  <si>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</si>
  <si>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</si>
  <si>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</si>
  <si>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</si>
  <si>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</si>
  <si>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</si>
  <si>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</si>
  <si>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</si>
  <si>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</si>
  <si>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</si>
  <si>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</si>
  <si>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</si>
  <si>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</si>
  <si>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</si>
  <si>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</si>
  <si>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</si>
  <si>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</si>
  <si>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</si>
  <si>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</si>
  <si>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</si>
  <si>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</si>
  <si>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</si>
  <si>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</si>
  <si>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</si>
  <si>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</si>
  <si>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</si>
  <si>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</si>
  <si>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</si>
  <si>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</si>
  <si>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</si>
  <si>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</si>
  <si>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</si>
  <si>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</si>
  <si>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</si>
  <si>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</si>
  <si>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</si>
  <si>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</si>
  <si>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</si>
  <si>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</si>
  <si>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</si>
  <si>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</si>
  <si>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</si>
  <si>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</si>
  <si>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</si>
  <si>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</si>
  <si>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</si>
  <si>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</si>
  <si>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</si>
  <si>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</si>
  <si>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</si>
  <si>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</si>
  <si>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</si>
  <si>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</si>
  <si>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</si>
  <si>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</si>
  <si>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</si>
  <si>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</si>
  <si>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</si>
  <si>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</si>
  <si>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</si>
  <si>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</si>
  <si>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</si>
  <si>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</si>
  <si>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</si>
  <si>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</si>
  <si>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</si>
  <si>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</si>
  <si>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</si>
  <si>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</si>
  <si>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</si>
  <si>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</si>
  <si>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</si>
  <si>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</si>
  <si>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</si>
  <si>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</si>
  <si>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</si>
  <si>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</si>
  <si>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</si>
  <si>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</si>
  <si>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</si>
  <si>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</si>
  <si>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</si>
  <si>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</si>
  <si>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</si>
  <si>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</si>
  <si>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</si>
  <si>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</si>
  <si>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</si>
  <si>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</si>
  <si>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</si>
  <si>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</si>
  <si>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</si>
  <si>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</si>
  <si>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</si>
  <si>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</si>
  <si>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</si>
  <si>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</si>
  <si>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</si>
  <si>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</si>
  <si>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</si>
  <si>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</si>
  <si>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</si>
  <si>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</si>
  <si>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</si>
  <si>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</si>
  <si>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</si>
  <si>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</si>
  <si>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</si>
  <si>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</si>
  <si>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</si>
  <si>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</si>
  <si>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</si>
  <si>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</si>
  <si>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</si>
  <si>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</si>
  <si>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</si>
  <si>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</si>
  <si>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</si>
  <si>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</si>
  <si>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</si>
  <si>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</si>
  <si>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</si>
  <si>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</si>
  <si>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</si>
  <si>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</si>
  <si>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</si>
  <si>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</si>
  <si>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</si>
  <si>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</si>
  <si>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</si>
  <si>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</si>
  <si>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</si>
  <si>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</si>
  <si>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</si>
  <si>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</si>
  <si>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</si>
  <si>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</si>
  <si>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</si>
  <si>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</si>
  <si>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</si>
  <si>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</si>
  <si>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</si>
  <si>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</si>
  <si>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</si>
  <si>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</si>
  <si>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</si>
  <si>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</si>
  <si>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</si>
  <si>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</si>
  <si>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</si>
  <si>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</si>
  <si>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</si>
  <si>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</si>
  <si>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</si>
  <si>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</si>
  <si>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</si>
  <si>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</si>
  <si>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</si>
  <si>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</si>
  <si>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</si>
  <si>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</si>
  <si>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</si>
  <si>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</si>
  <si>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</si>
  <si>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</si>
  <si>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</si>
  <si>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</si>
  <si>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</si>
  <si>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</si>
  <si>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</si>
  <si>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</si>
  <si>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</si>
  <si>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</si>
  <si>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</si>
  <si>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</si>
  <si>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</si>
  <si>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</si>
  <si>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</si>
  <si>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</si>
  <si>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</si>
  <si>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</si>
  <si>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</si>
  <si>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</si>
  <si>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</si>
  <si>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</si>
  <si>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</si>
  <si>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</si>
  <si>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</si>
  <si>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</si>
  <si>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</si>
  <si>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</si>
  <si>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</si>
  <si>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</si>
  <si>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</si>
  <si>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</si>
  <si>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</si>
  <si>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</si>
  <si>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</si>
  <si>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</si>
  <si>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</si>
  <si>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</si>
  <si>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</si>
  <si>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</si>
  <si>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</si>
  <si>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</si>
  <si>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</si>
  <si>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</si>
  <si>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</si>
  <si>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</si>
  <si>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</si>
  <si>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</si>
  <si>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</si>
  <si>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</si>
  <si>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</si>
  <si>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</si>
  <si>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</si>
  <si>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</si>
  <si>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</si>
  <si>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</si>
  <si>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</si>
  <si>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</si>
  <si>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</si>
  <si>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</si>
  <si>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</si>
  <si>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</si>
  <si>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</si>
  <si>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</si>
  <si>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</si>
  <si>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</si>
  <si>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</si>
  <si>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</si>
  <si>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</si>
  <si>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</si>
  <si>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</si>
  <si>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</si>
  <si>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</si>
  <si>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</si>
  <si>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</si>
  <si>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</si>
  <si>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</si>
  <si>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</si>
  <si>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</si>
  <si>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</si>
  <si>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</si>
  <si>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</si>
  <si>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</si>
  <si>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</si>
  <si>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</si>
  <si>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</si>
  <si>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</si>
  <si>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</si>
  <si>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</si>
  <si>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</si>
  <si>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</si>
  <si>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</si>
  <si>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</si>
  <si>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</si>
  <si>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</si>
  <si>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</si>
  <si>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</si>
  <si>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</si>
  <si>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</si>
  <si>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</si>
  <si>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</si>
  <si>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</si>
  <si>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</si>
  <si>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</si>
  <si>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</si>
  <si>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</si>
  <si>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</si>
  <si>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</si>
  <si>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</si>
  <si>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</si>
  <si>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</si>
  <si>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</si>
  <si>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</si>
  <si>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</si>
  <si>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</si>
  <si>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</si>
  <si>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</si>
  <si>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</si>
  <si>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</si>
  <si>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</si>
  <si>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</si>
  <si>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</si>
  <si>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</si>
  <si>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</si>
  <si>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</si>
  <si>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</si>
  <si>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</si>
  <si>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</si>
  <si>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</si>
  <si>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</si>
  <si>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</si>
  <si>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</si>
  <si>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</si>
  <si>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</si>
  <si>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</si>
  <si>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</si>
  <si>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</si>
  <si>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</si>
  <si>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</si>
  <si>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</si>
  <si>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</si>
  <si>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</si>
  <si>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</si>
  <si>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</si>
  <si>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</si>
  <si>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</si>
  <si>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</si>
  <si>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</si>
  <si>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</si>
  <si>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</si>
  <si>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</si>
  <si>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</si>
  <si>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</si>
  <si>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</si>
  <si>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</si>
  <si>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</si>
  <si>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</si>
  <si>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</si>
  <si>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</si>
  <si>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</si>
  <si>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</si>
  <si>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</si>
  <si>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</si>
  <si>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</si>
  <si>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</si>
  <si>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</si>
  <si>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</si>
  <si>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</si>
  <si>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</si>
  <si>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</si>
  <si>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</si>
  <si>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</si>
  <si>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</si>
  <si>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</si>
  <si>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</si>
  <si>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</si>
  <si>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</si>
  <si>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</si>
  <si>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</si>
  <si>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</si>
  <si>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</si>
  <si>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</si>
  <si>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</si>
  <si>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</si>
  <si>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</si>
  <si>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</si>
  <si>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</si>
  <si>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</si>
  <si>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</si>
  <si>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</si>
  <si>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</si>
  <si>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</si>
  <si>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</si>
  <si>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</si>
  <si>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</si>
  <si>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</si>
  <si>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</si>
  <si>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</si>
  <si>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</si>
  <si>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</si>
  <si>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</si>
  <si>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</si>
  <si>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</si>
  <si>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</si>
  <si>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</si>
  <si>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</si>
  <si>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</si>
  <si>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</si>
  <si>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</si>
  <si>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</si>
  <si>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</si>
  <si>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</si>
  <si>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</si>
  <si>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</si>
  <si>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</si>
  <si>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</si>
  <si>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</si>
  <si>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</si>
  <si>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</si>
  <si>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</si>
  <si>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</si>
  <si>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</si>
  <si>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</si>
  <si>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</si>
  <si>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</si>
  <si>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</si>
  <si>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</si>
  <si>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</si>
  <si>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</si>
  <si>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</si>
  <si>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</si>
  <si>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</si>
  <si>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</si>
  <si>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</si>
  <si>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</si>
  <si>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</si>
  <si>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</si>
  <si>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</si>
  <si>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</si>
  <si>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</si>
  <si>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</si>
  <si>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</si>
  <si>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</si>
  <si>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</si>
  <si>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</si>
  <si>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</si>
  <si>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</si>
  <si>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</si>
  <si>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</si>
  <si>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</si>
  <si>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</si>
  <si>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</si>
  <si>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</si>
  <si>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</si>
  <si>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</si>
  <si>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</si>
  <si>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</si>
  <si>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</si>
  <si>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</si>
  <si>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</si>
  <si>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</si>
  <si>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</si>
  <si>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</si>
  <si>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</si>
  <si>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</si>
  <si>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</si>
  <si>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</si>
  <si>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</si>
  <si>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</si>
  <si>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</si>
  <si>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</si>
  <si>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</si>
  <si>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</si>
  <si>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</si>
  <si>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</si>
  <si>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</si>
  <si>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</si>
  <si>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</si>
  <si>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</si>
  <si>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</si>
  <si>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</si>
  <si>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</si>
  <si>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</si>
  <si>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</si>
  <si>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</si>
  <si>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</si>
  <si>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</si>
  <si>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</si>
  <si>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</si>
  <si>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</si>
  <si>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</si>
  <si>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</si>
  <si>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</si>
  <si>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</si>
  <si>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</si>
  <si>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</si>
  <si>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</si>
  <si>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</si>
  <si>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</si>
  <si>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</si>
  <si>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</si>
  <si>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</si>
  <si>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</si>
  <si>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</si>
  <si>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</si>
  <si>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</si>
  <si>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</si>
  <si>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</si>
  <si>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</si>
  <si>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</si>
  <si>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</si>
  <si>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</si>
  <si>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</si>
  <si>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</si>
  <si>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</si>
  <si>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</si>
  <si>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</si>
  <si>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</si>
  <si>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</si>
  <si>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</si>
  <si>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</si>
  <si>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</si>
  <si>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</si>
  <si>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</si>
  <si>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</si>
  <si>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</si>
  <si>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</si>
  <si>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</si>
  <si>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</si>
  <si>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</si>
  <si>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</si>
  <si>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</si>
  <si>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</si>
  <si>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</si>
  <si>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</si>
  <si>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</si>
  <si>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</si>
  <si>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</si>
  <si>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</si>
  <si>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</si>
  <si>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</si>
  <si>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</si>
  <si>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</si>
  <si>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</si>
  <si>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</si>
  <si>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</si>
  <si>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</si>
  <si>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</si>
  <si>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</si>
  <si>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</si>
  <si>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</si>
  <si>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</si>
  <si>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</si>
  <si>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</si>
  <si>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</si>
  <si>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</si>
  <si>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</si>
  <si>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</si>
  <si>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</si>
  <si>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</si>
  <si>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</si>
  <si>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</si>
  <si>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</si>
  <si>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</si>
  <si>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</si>
  <si>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</si>
  <si>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</si>
  <si>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</si>
  <si>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</si>
  <si>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</si>
  <si>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</si>
  <si>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</si>
  <si>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</si>
  <si>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</si>
  <si>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</si>
  <si>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</si>
  <si>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</si>
  <si>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</si>
  <si>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</si>
  <si>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</si>
  <si>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</si>
  <si>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</si>
  <si>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</si>
  <si>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</si>
  <si>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</si>
  <si>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</si>
  <si>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</si>
  <si>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</si>
  <si>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</si>
  <si>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</si>
  <si>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</si>
  <si>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</si>
  <si>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</si>
  <si>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</si>
  <si>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</si>
  <si>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</si>
  <si>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</si>
  <si>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</si>
  <si>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</si>
  <si>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</si>
  <si>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</si>
  <si>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</si>
  <si>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</si>
  <si>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</si>
  <si>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</si>
  <si>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</si>
  <si>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</si>
  <si>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</si>
  <si>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</si>
  <si>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</si>
  <si>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</si>
  <si>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</si>
  <si>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</si>
  <si>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</si>
  <si>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</si>
  <si>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</si>
  <si>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</si>
  <si>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</si>
  <si>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</si>
  <si>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</si>
  <si>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</si>
  <si>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</si>
  <si>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</si>
  <si>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</si>
  <si>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</si>
  <si>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</si>
  <si>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</si>
  <si>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</si>
  <si>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</si>
  <si>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</si>
  <si>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</si>
  <si>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</si>
  <si>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</si>
  <si>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</si>
  <si>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</si>
  <si>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</si>
  <si>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</si>
  <si>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</si>
  <si>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</si>
  <si>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</si>
  <si>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</si>
  <si>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</si>
  <si>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</si>
  <si>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</si>
  <si>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</si>
  <si>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</si>
  <si>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</si>
  <si>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</si>
  <si>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</si>
  <si>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</si>
  <si>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</si>
  <si>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</si>
  <si>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</si>
  <si>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</si>
  <si>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</si>
  <si>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</si>
  <si>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</si>
  <si>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</si>
  <si>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</si>
  <si>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</si>
  <si>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</si>
  <si>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</si>
  <si>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</si>
  <si>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</si>
  <si>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</si>
  <si>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</si>
  <si>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</si>
  <si>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</si>
  <si>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</si>
  <si>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</si>
  <si>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</si>
  <si>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</si>
  <si>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</si>
  <si>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</si>
  <si>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</si>
  <si>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</si>
  <si>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</si>
  <si>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</si>
  <si>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</si>
  <si>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</si>
  <si>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</si>
  <si>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</si>
  <si>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</si>
  <si>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</si>
  <si>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</si>
  <si>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</si>
  <si>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</si>
  <si>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</si>
  <si>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</si>
  <si>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</si>
  <si>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</si>
  <si>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</si>
  <si>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</si>
  <si>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</si>
  <si>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</si>
  <si>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</si>
  <si>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</si>
  <si>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</si>
  <si>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</si>
  <si>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</si>
  <si>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</si>
  <si>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</si>
  <si>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</si>
  <si>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</si>
  <si>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</si>
  <si>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</si>
  <si>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</si>
  <si>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</si>
  <si>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</si>
  <si>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</si>
  <si>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</si>
  <si>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</si>
  <si>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</si>
  <si>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</si>
  <si>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</si>
  <si>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</si>
  <si>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</si>
  <si>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</si>
  <si>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</si>
  <si>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</si>
  <si>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</si>
  <si>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</si>
  <si>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</si>
  <si>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</si>
  <si>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</si>
  <si>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</si>
  <si>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</si>
  <si>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</si>
  <si>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</si>
  <si>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</si>
  <si>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</si>
  <si>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</si>
  <si>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</si>
  <si>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</si>
  <si>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</si>
  <si>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</si>
  <si>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</si>
  <si>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</si>
  <si>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</si>
  <si>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</si>
  <si>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</si>
  <si>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</si>
  <si>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</si>
  <si>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</si>
  <si>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</si>
  <si>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</si>
  <si>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</si>
  <si>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</si>
  <si>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</si>
  <si>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</si>
  <si>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</si>
  <si>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</si>
  <si>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</si>
  <si>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</si>
  <si>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</si>
  <si>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</si>
  <si>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</si>
  <si>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</si>
  <si>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</si>
  <si>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</si>
  <si>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</si>
  <si>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</si>
  <si>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</si>
  <si>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</si>
  <si>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</si>
  <si>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</si>
  <si>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</si>
  <si>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</si>
  <si>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</si>
  <si>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</si>
  <si>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</si>
  <si>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</si>
  <si>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</si>
  <si>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</si>
  <si>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</si>
  <si>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</si>
  <si>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</si>
  <si>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</si>
  <si>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</si>
  <si>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</si>
  <si>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</si>
  <si>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</si>
  <si>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</si>
  <si>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</si>
  <si>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</si>
  <si>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</si>
  <si>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</si>
  <si>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</si>
  <si>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</si>
  <si>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</si>
  <si>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</si>
  <si>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</si>
  <si>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</si>
  <si>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</si>
  <si>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</si>
  <si>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</si>
  <si>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</si>
  <si>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</si>
  <si>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</si>
  <si>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</si>
  <si>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</si>
  <si>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</si>
  <si>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</si>
  <si>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</si>
  <si>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</si>
  <si>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</si>
  <si>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</si>
  <si>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</si>
  <si>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</si>
  <si>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</si>
  <si>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</si>
  <si>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</si>
  <si>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</si>
  <si>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</si>
  <si>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</si>
  <si>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</si>
  <si>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</si>
  <si>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</si>
  <si>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</si>
  <si>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</si>
  <si>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</si>
  <si>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</si>
  <si>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</si>
  <si>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</si>
  <si>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</si>
  <si>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</si>
  <si>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</si>
  <si>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</si>
  <si>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</si>
  <si>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</si>
  <si>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</si>
  <si>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</si>
  <si>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</si>
  <si>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</si>
  <si>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</si>
  <si>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</si>
  <si>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</si>
  <si>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</si>
  <si>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</si>
  <si>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</si>
  <si>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</si>
  <si>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</si>
  <si>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</si>
  <si>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</si>
  <si>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</si>
  <si>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</si>
  <si>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</si>
  <si>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</si>
  <si>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</si>
  <si>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</si>
  <si>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</si>
  <si>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</si>
  <si>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</si>
  <si>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</si>
  <si>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</si>
  <si>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</si>
  <si>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</si>
  <si>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</si>
  <si>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</si>
  <si>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</si>
  <si>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</si>
  <si>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</si>
  <si>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</si>
  <si>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</si>
  <si>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</si>
  <si>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</si>
  <si>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</si>
  <si>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</si>
  <si>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</si>
  <si>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</si>
  <si>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</si>
  <si>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</si>
  <si>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</si>
  <si>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</si>
  <si>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</si>
  <si>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</si>
  <si>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</si>
  <si>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</si>
  <si>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</si>
  <si>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</si>
  <si>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</si>
  <si>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</si>
  <si>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</si>
  <si>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</si>
  <si>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</si>
  <si>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</si>
  <si>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</si>
  <si>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</si>
  <si>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</si>
  <si>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</si>
  <si>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</si>
  <si>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</si>
  <si>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</si>
  <si>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</si>
  <si>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</si>
  <si>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</si>
  <si>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</si>
  <si>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</si>
  <si>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</si>
  <si>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</si>
  <si>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</si>
  <si>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</si>
  <si>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</si>
  <si>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</si>
  <si>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</si>
  <si>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</si>
  <si>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</si>
  <si>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</si>
  <si>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</si>
  <si>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</si>
  <si>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</si>
  <si>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</si>
  <si>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</si>
  <si>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</si>
  <si>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</si>
  <si>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</si>
  <si>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</si>
  <si>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</si>
  <si>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</si>
  <si>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</si>
  <si>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</si>
  <si>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</si>
  <si>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</si>
  <si>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</si>
  <si>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</si>
  <si>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</si>
  <si>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</si>
  <si>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</si>
  <si>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</si>
  <si>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</si>
  <si>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</si>
  <si>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</si>
  <si>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</si>
  <si>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</si>
  <si>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</si>
  <si>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</si>
  <si>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</si>
  <si>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</si>
  <si>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</si>
  <si>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</si>
  <si>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</si>
  <si>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</si>
  <si>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</si>
  <si>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</si>
  <si>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</si>
  <si>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</si>
  <si>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</si>
  <si>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</si>
  <si>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</si>
  <si>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</si>
  <si>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</si>
  <si>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</si>
  <si>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</si>
  <si>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</si>
  <si>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</si>
  <si>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</si>
  <si>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</si>
  <si>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</si>
  <si>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</si>
  <si>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</si>
  <si>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</si>
  <si>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</si>
  <si>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</si>
  <si>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</si>
  <si>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</si>
  <si>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</si>
  <si>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</si>
  <si>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</si>
  <si>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</si>
  <si>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</si>
  <si>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</si>
  <si>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</si>
  <si>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</si>
  <si>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</si>
  <si>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</si>
  <si>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</si>
  <si>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</si>
  <si>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</si>
  <si>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</si>
  <si>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</si>
  <si>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</si>
  <si>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</si>
  <si>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</si>
  <si>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</si>
  <si>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</si>
  <si>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</si>
  <si>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</si>
  <si>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</si>
  <si>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</si>
  <si>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</si>
  <si>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</si>
  <si>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</si>
  <si>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</si>
  <si>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</si>
  <si>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</si>
  <si>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</si>
  <si>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</si>
  <si>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</si>
  <si>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</si>
  <si>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</si>
  <si>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</si>
  <si>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</si>
  <si>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</si>
  <si>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</si>
  <si>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</si>
  <si>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</si>
  <si>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</si>
  <si>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</si>
  <si>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</si>
  <si>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</si>
  <si>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</si>
  <si>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</si>
  <si>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</si>
  <si>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</si>
  <si>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</si>
  <si>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</si>
  <si>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</si>
  <si>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</si>
  <si>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</si>
  <si>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</si>
  <si>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</si>
  <si>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</si>
  <si>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</si>
  <si>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</si>
  <si>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</si>
  <si>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</si>
  <si>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</si>
  <si>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</si>
  <si>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</si>
  <si>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</si>
  <si>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</si>
  <si>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</si>
  <si>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</si>
  <si>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</si>
  <si>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</si>
  <si>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</si>
  <si>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</si>
  <si>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</si>
  <si>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</si>
  <si>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</si>
  <si>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</si>
  <si>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</si>
  <si>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</si>
  <si>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</si>
  <si>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</si>
  <si>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</si>
  <si>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</si>
  <si>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</si>
  <si>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</si>
  <si>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</si>
  <si>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</si>
  <si>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</si>
  <si>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</si>
  <si>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</si>
  <si>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</si>
  <si>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</si>
  <si>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</si>
  <si>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</si>
  <si>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</si>
  <si>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</si>
  <si>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</si>
  <si>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</si>
  <si>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</si>
  <si>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</si>
  <si>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</si>
  <si>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</si>
  <si>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</si>
  <si>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</si>
  <si>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</si>
  <si>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</si>
  <si>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</si>
  <si>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</si>
  <si>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</si>
  <si>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</si>
  <si>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</si>
  <si>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</si>
  <si>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</si>
  <si>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</si>
  <si>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</si>
  <si>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</si>
  <si>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</si>
  <si>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</si>
  <si>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</si>
  <si>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</si>
  <si>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</si>
  <si>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</si>
  <si>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</si>
  <si>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</si>
  <si>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</si>
  <si>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</si>
  <si>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</si>
  <si>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</si>
  <si>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</si>
  <si>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</si>
  <si>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</si>
  <si>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</si>
  <si>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</si>
  <si>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</si>
  <si>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</si>
  <si>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</si>
  <si>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</si>
  <si>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</si>
  <si>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</si>
  <si>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</si>
  <si>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</si>
  <si>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</si>
  <si>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</si>
  <si>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</si>
  <si>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</si>
  <si>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</si>
  <si>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</si>
  <si>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</si>
  <si>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</si>
  <si>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</si>
  <si>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</si>
  <si>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</si>
  <si>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</si>
  <si>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</si>
  <si>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</si>
  <si>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</si>
  <si>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</si>
  <si>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</si>
  <si>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</si>
  <si>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</si>
  <si>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</si>
  <si>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</si>
  <si>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</si>
  <si>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</si>
  <si>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</si>
  <si>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</si>
  <si>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</si>
  <si>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</si>
  <si>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</si>
  <si>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</si>
  <si>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</si>
  <si>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</si>
  <si>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</si>
  <si>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</si>
  <si>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</si>
  <si>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</si>
  <si>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</si>
  <si>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</si>
  <si>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</si>
  <si>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</si>
  <si>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</si>
  <si>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</si>
  <si>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</si>
  <si>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</si>
  <si>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</si>
  <si>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</si>
  <si>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</si>
  <si>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</si>
  <si>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</si>
  <si>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</si>
  <si>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</si>
  <si>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</si>
  <si>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</si>
  <si>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</si>
  <si>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</si>
  <si>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</si>
  <si>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</si>
  <si>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</si>
  <si>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</si>
  <si>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</si>
  <si>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</si>
  <si>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</si>
  <si>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</si>
  <si>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</si>
  <si>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</si>
  <si>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</si>
  <si>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</si>
  <si>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</si>
  <si>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</si>
  <si>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</si>
  <si>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</si>
  <si>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</si>
  <si>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</si>
  <si>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</si>
  <si>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</si>
  <si>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</si>
  <si>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</si>
  <si>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</si>
  <si>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</si>
  <si>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</si>
  <si>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</si>
  <si>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</si>
  <si>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</si>
  <si>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</si>
  <si>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</si>
  <si>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</si>
  <si>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</si>
  <si>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</si>
  <si>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</si>
  <si>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</si>
  <si>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</si>
  <si>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</si>
  <si>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</si>
  <si>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</si>
  <si>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</si>
  <si>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</si>
  <si>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</si>
  <si>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</si>
  <si>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</si>
  <si>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</si>
  <si>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</si>
  <si>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</si>
  <si>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</si>
  <si>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</si>
  <si>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</si>
  <si>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</si>
  <si>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</si>
  <si>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</si>
  <si>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</si>
  <si>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</si>
  <si>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</si>
  <si>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</si>
  <si>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</si>
  <si>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</si>
  <si>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</si>
  <si>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</si>
  <si>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</si>
  <si>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</si>
  <si>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</si>
  <si>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</si>
  <si>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</si>
  <si>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</si>
  <si>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</si>
  <si>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</si>
  <si>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</si>
  <si>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</si>
  <si>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</si>
  <si>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</si>
  <si>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</si>
  <si>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</si>
  <si>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</si>
  <si>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</si>
  <si>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</si>
  <si>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</si>
  <si>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</si>
  <si>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</si>
  <si>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</si>
  <si>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</si>
  <si>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</si>
  <si>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</si>
  <si>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</si>
  <si>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</si>
  <si>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</si>
  <si>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</si>
  <si>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</si>
  <si>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</si>
  <si>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</si>
  <si>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</si>
  <si>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</si>
  <si>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</si>
  <si>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</si>
  <si>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</si>
  <si>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</si>
  <si>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</si>
  <si>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</si>
  <si>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</si>
  <si>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</si>
  <si>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</si>
  <si>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</si>
  <si>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</si>
  <si>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</si>
  <si>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</si>
  <si>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</si>
  <si>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</si>
  <si>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</si>
  <si>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</si>
  <si>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</si>
  <si>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</si>
  <si>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</si>
  <si>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</si>
  <si>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</si>
  <si>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</si>
  <si>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</si>
  <si>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</si>
  <si>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</si>
  <si>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</si>
  <si>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</si>
  <si>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</si>
  <si>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</si>
  <si>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</si>
  <si>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</si>
  <si>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</si>
  <si>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</si>
  <si>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</si>
  <si>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</si>
  <si>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</si>
  <si>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</si>
  <si>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</si>
  <si>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</si>
  <si>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</si>
  <si>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</si>
  <si>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</si>
  <si>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</si>
  <si>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</si>
  <si>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</si>
  <si>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</si>
  <si>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</si>
  <si>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</si>
  <si>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</si>
  <si>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</si>
  <si>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</si>
  <si>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</si>
  <si>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</si>
  <si>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</si>
  <si>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</si>
  <si>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</si>
  <si>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</si>
  <si>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</si>
  <si>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</si>
  <si>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</si>
  <si>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</si>
  <si>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</si>
  <si>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</si>
  <si>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</si>
  <si>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</si>
  <si>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</si>
  <si>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</si>
  <si>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</si>
  <si>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</si>
  <si>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</si>
  <si>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</si>
  <si>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</si>
  <si>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</si>
  <si>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</si>
  <si>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</si>
  <si>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</si>
  <si>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</si>
  <si>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</si>
  <si>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</si>
  <si>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</si>
  <si>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</si>
  <si>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</si>
  <si>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</si>
  <si>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</si>
  <si>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</si>
  <si>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</si>
  <si>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</si>
  <si>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</si>
  <si>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</si>
  <si>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</si>
  <si>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</si>
  <si>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</si>
  <si>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</si>
  <si>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</si>
  <si>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</si>
  <si>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</si>
  <si>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</si>
  <si>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</si>
  <si>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</si>
  <si>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</si>
  <si>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</si>
  <si>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</si>
  <si>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</si>
  <si>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</si>
  <si>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</si>
  <si>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</si>
  <si>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</si>
  <si>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</si>
  <si>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</si>
  <si>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</si>
  <si>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</si>
  <si>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</si>
  <si>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</si>
  <si>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</si>
  <si>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</si>
  <si>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</si>
  <si>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</si>
  <si>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</si>
  <si>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</si>
  <si>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</si>
  <si>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</si>
  <si>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</si>
  <si>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</si>
  <si>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</si>
  <si>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</si>
  <si>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</si>
  <si>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</si>
  <si>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</si>
  <si>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</si>
  <si>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</si>
  <si>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</si>
  <si>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</si>
  <si>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</si>
  <si>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</si>
  <si>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</si>
  <si>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</si>
  <si>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</si>
  <si>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</si>
  <si>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</si>
  <si>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</si>
  <si>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</si>
  <si>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</si>
  <si>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</si>
  <si>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</si>
  <si>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</si>
  <si>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</si>
  <si>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</si>
  <si>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</si>
  <si>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</si>
  <si>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</si>
  <si>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</si>
  <si>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</si>
  <si>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</si>
  <si>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</si>
  <si>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</si>
  <si>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</si>
  <si>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</si>
  <si>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</si>
  <si>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</si>
  <si>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</si>
  <si>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</si>
  <si>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</si>
  <si>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</si>
  <si>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</si>
  <si>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</si>
  <si>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</si>
  <si>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</si>
  <si>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</si>
  <si>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</si>
  <si>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</si>
  <si>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</si>
  <si>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</si>
  <si>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</si>
  <si>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</si>
  <si>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</si>
  <si>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</si>
  <si>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</si>
  <si>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</si>
  <si>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</si>
  <si>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</si>
  <si>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</si>
  <si>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</si>
  <si>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</si>
  <si>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</si>
  <si>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</si>
  <si>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</si>
  <si>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</si>
  <si>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</si>
  <si>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</si>
  <si>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</si>
  <si>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</si>
  <si>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</si>
  <si>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</si>
  <si>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</si>
  <si>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</si>
  <si>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</si>
  <si>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</si>
  <si>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</si>
  <si>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</si>
  <si>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</si>
  <si>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</si>
  <si>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</si>
  <si>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</si>
  <si>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</si>
  <si>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</si>
  <si>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</si>
  <si>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</si>
  <si>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</si>
  <si>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</si>
  <si>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</si>
  <si>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</si>
  <si>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</si>
  <si>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</si>
  <si>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</si>
  <si>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</si>
  <si>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</si>
  <si>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</si>
  <si>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</si>
  <si>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</si>
  <si>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</si>
  <si>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</si>
  <si>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</si>
  <si>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</si>
  <si>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</si>
  <si>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</si>
  <si>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</si>
  <si>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</si>
  <si>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</si>
  <si>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</si>
  <si>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</si>
  <si>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</si>
  <si>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</si>
  <si>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</si>
  <si>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</si>
  <si>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</si>
  <si>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</si>
  <si>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</si>
  <si>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</si>
  <si>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</si>
  <si>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</si>
  <si>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</si>
  <si>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</si>
  <si>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</si>
  <si>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</si>
  <si>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</si>
  <si>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</si>
  <si>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</si>
  <si>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</si>
  <si>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</si>
  <si>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</si>
  <si>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</si>
  <si>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</si>
  <si>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</si>
  <si>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</si>
  <si>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</si>
  <si>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</si>
  <si>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</si>
  <si>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</si>
  <si>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</si>
  <si>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</si>
  <si>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</si>
  <si>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</si>
  <si>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</si>
  <si>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</si>
  <si>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</si>
  <si>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</si>
  <si>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</si>
  <si>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</si>
  <si>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</si>
  <si>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</si>
  <si>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</si>
  <si>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</si>
  <si>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</si>
  <si>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</si>
  <si>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</si>
  <si>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</si>
  <si>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</si>
  <si>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</si>
  <si>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</si>
  <si>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</si>
  <si>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</si>
  <si>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</si>
  <si>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</si>
  <si>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</si>
  <si>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</si>
  <si>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</si>
  <si>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</si>
  <si>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</si>
  <si>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</si>
  <si>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</si>
  <si>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</si>
  <si>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</si>
  <si>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</si>
  <si>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</si>
  <si>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</si>
  <si>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</si>
  <si>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</si>
  <si>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</si>
  <si>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</si>
  <si>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</si>
  <si>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</si>
  <si>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</si>
  <si>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</si>
  <si>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</si>
  <si>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</si>
  <si>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</si>
  <si>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</si>
  <si>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</si>
  <si>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</si>
  <si>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</si>
  <si>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</si>
  <si>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</si>
  <si>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</si>
  <si>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</si>
  <si>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</si>
  <si>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</si>
  <si>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</si>
  <si>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</si>
  <si>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</si>
  <si>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</si>
  <si>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</si>
  <si>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</si>
  <si>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</si>
  <si>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</si>
  <si>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</si>
  <si>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</si>
  <si>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</si>
  <si>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</si>
  <si>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</si>
  <si>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</si>
  <si>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</si>
  <si>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</si>
  <si>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</si>
  <si>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</si>
  <si>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</si>
  <si>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</si>
  <si>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</si>
  <si>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</si>
  <si>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</si>
  <si>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</si>
  <si>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</si>
  <si>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</si>
  <si>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</si>
  <si>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</si>
  <si>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</si>
  <si>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</si>
  <si>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</si>
  <si>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</si>
  <si>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</si>
  <si>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</si>
  <si>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</si>
  <si>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</si>
  <si>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</si>
  <si>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</si>
  <si>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</si>
  <si>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</si>
  <si>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</si>
  <si>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</si>
  <si>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</si>
  <si>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</si>
  <si>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</si>
  <si>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</si>
  <si>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</si>
  <si>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</si>
  <si>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</si>
  <si>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</si>
  <si>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</si>
  <si>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</si>
  <si>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</si>
  <si>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</si>
  <si>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</si>
  <si>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</si>
  <si>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</si>
  <si>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</si>
  <si>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</si>
  <si>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</si>
  <si>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</si>
  <si>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</si>
  <si>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</si>
  <si>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</si>
  <si>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</si>
  <si>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</si>
  <si>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</si>
  <si>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</si>
  <si>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</si>
  <si>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</si>
  <si>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</si>
  <si>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</si>
  <si>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</si>
  <si>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</si>
  <si>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</si>
  <si>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</si>
  <si>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</si>
  <si>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</si>
  <si>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</si>
  <si>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</si>
  <si>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</si>
  <si>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</si>
  <si>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</si>
  <si>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</si>
  <si>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</si>
  <si>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</si>
  <si>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</si>
  <si>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</si>
  <si>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</si>
  <si>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</si>
  <si>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</si>
  <si>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</si>
  <si>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</si>
  <si>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</si>
  <si>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</si>
  <si>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</si>
  <si>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</si>
  <si>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</si>
  <si>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</si>
  <si>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</si>
  <si>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</si>
  <si>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</si>
  <si>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</si>
  <si>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</si>
  <si>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</si>
  <si>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</si>
  <si>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</si>
  <si>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</si>
  <si>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</si>
  <si>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</si>
  <si>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</si>
  <si>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</si>
  <si>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</si>
  <si>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</si>
  <si>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</si>
  <si>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</si>
  <si>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</si>
  <si>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</si>
  <si>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</si>
  <si>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</si>
  <si>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</si>
  <si>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</si>
  <si>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</si>
  <si>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</si>
  <si>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</si>
  <si>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</si>
  <si>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</si>
  <si>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</si>
  <si>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</si>
  <si>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</si>
  <si>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</si>
  <si>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</si>
  <si>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</si>
  <si>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</si>
  <si>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</si>
  <si>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</si>
  <si>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</si>
  <si>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</si>
  <si>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</si>
  <si>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</si>
  <si>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</si>
  <si>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</si>
  <si>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</si>
  <si>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</si>
  <si>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</si>
  <si>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</si>
  <si>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</si>
  <si>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</si>
  <si>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</si>
  <si>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</si>
  <si>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</si>
  <si>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</si>
  <si>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</si>
  <si>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</si>
  <si>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</si>
  <si>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</si>
  <si>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</si>
  <si>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</si>
  <si>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</si>
  <si>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</si>
  <si>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</si>
  <si>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</si>
  <si>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</si>
  <si>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</si>
  <si>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</si>
  <si>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</si>
  <si>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</si>
  <si>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</si>
  <si>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</si>
  <si>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</si>
  <si>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</si>
  <si>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</si>
  <si>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</si>
  <si>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</si>
  <si>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</si>
  <si>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</si>
  <si>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</si>
  <si>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</si>
  <si>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</si>
  <si>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</si>
  <si>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</si>
  <si>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</si>
  <si>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</si>
  <si>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</si>
  <si>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</si>
  <si>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</si>
  <si>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</si>
  <si>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</si>
  <si>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</si>
  <si>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</si>
  <si>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</si>
  <si>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</si>
  <si>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</si>
  <si>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</si>
  <si>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</si>
  <si>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</si>
  <si>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</si>
  <si>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</si>
  <si>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</si>
  <si>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</si>
  <si>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</si>
  <si>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</si>
  <si>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</si>
  <si>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</si>
  <si>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</si>
  <si>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</si>
  <si>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</si>
  <si>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</si>
  <si>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</si>
  <si>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</si>
  <si>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</si>
  <si>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</si>
  <si>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</si>
  <si>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</si>
  <si>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</si>
  <si>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</si>
  <si>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</si>
  <si>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</si>
  <si>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</si>
  <si>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</si>
  <si>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</si>
  <si>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</si>
  <si>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</si>
  <si>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</si>
  <si>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</si>
  <si>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</si>
  <si>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</si>
  <si>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</si>
  <si>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</si>
  <si>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</si>
  <si>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</si>
  <si>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</si>
  <si>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</si>
  <si>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</si>
  <si>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</si>
  <si>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</si>
  <si>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</si>
  <si>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</si>
  <si>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</si>
  <si>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</si>
  <si>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</si>
  <si>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</si>
  <si>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</si>
  <si>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</si>
  <si>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</si>
  <si>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</si>
  <si>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</si>
  <si>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</si>
  <si>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</si>
  <si>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</si>
  <si>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</si>
  <si>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</si>
  <si>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</si>
  <si>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</si>
  <si>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</si>
  <si>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</si>
  <si>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</si>
  <si>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</si>
  <si>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</si>
  <si>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</si>
  <si>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</si>
  <si>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</si>
  <si>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</si>
  <si>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</si>
  <si>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</si>
  <si>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</si>
  <si>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</si>
  <si>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</si>
  <si>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</si>
  <si>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</si>
  <si>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</si>
  <si>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</si>
  <si>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</si>
  <si>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</si>
  <si>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</si>
  <si>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</si>
  <si>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</si>
  <si>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</si>
  <si>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</si>
  <si>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</si>
  <si>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</si>
  <si>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</si>
  <si>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</si>
  <si>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</si>
  <si>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</si>
  <si>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</si>
  <si>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</si>
  <si>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</si>
  <si>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</si>
  <si>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</si>
  <si>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</si>
  <si>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</si>
  <si>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</si>
  <si>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</si>
  <si>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</si>
  <si>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</si>
  <si>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</si>
  <si>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</si>
  <si>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</si>
  <si>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</si>
  <si>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</si>
  <si>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</si>
  <si>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</si>
  <si>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</si>
  <si>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</si>
  <si>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</si>
  <si>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</si>
  <si>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</si>
  <si>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</si>
  <si>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</si>
  <si>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</si>
  <si>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</si>
  <si>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</si>
  <si>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</si>
  <si>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</si>
  <si>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</si>
  <si>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</si>
  <si>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</si>
  <si>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</si>
  <si>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</si>
  <si>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</si>
  <si>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</si>
  <si>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</si>
  <si>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</si>
  <si>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</si>
  <si>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</si>
  <si>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</si>
  <si>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</si>
  <si>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</si>
  <si>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</si>
  <si>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</si>
  <si>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</si>
  <si>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</si>
  <si>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</si>
  <si>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</si>
  <si>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</si>
  <si>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</si>
  <si>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</si>
  <si>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</si>
  <si>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</si>
  <si>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</si>
  <si>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</si>
  <si>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</si>
  <si>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</si>
  <si>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</si>
  <si>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</si>
  <si>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</si>
  <si>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</si>
  <si>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</si>
  <si>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</si>
  <si>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</si>
  <si>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</si>
  <si>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</si>
  <si>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</si>
  <si>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</si>
  <si>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</si>
  <si>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</si>
  <si>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</si>
  <si>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</si>
  <si>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</si>
  <si>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</si>
  <si>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</si>
  <si>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</si>
  <si>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</si>
  <si>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</si>
  <si>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</si>
  <si>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</si>
  <si>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</si>
  <si>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</si>
  <si>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</si>
  <si>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</si>
  <si>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</si>
  <si>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</si>
  <si>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</si>
  <si>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</si>
  <si>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</si>
  <si>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</si>
  <si>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</si>
  <si>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</si>
  <si>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</si>
  <si>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</si>
  <si>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</si>
  <si>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</si>
  <si>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</si>
  <si>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</si>
  <si>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</si>
  <si>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</si>
  <si>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</si>
  <si>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</si>
  <si>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</si>
  <si>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</si>
  <si>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</si>
  <si>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</si>
  <si>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</si>
  <si>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</si>
  <si>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</si>
  <si>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</si>
  <si>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</si>
  <si>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</si>
  <si>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</si>
  <si>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</si>
  <si>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</si>
  <si>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</si>
  <si>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</si>
  <si>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</si>
  <si>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</si>
  <si>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</si>
  <si>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</si>
  <si>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</si>
  <si>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</si>
  <si>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</si>
  <si>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</si>
  <si>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</si>
  <si>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</si>
  <si>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</si>
  <si>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</si>
  <si>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</si>
  <si>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</si>
  <si>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</si>
  <si>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</si>
  <si>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</si>
  <si>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</si>
  <si>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</si>
  <si>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</si>
  <si>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</si>
  <si>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</si>
  <si>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</si>
  <si>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</si>
  <si>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</si>
  <si>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</si>
  <si>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</si>
  <si>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</si>
  <si>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</si>
  <si>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</si>
  <si>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</si>
  <si>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</si>
  <si>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</si>
  <si>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</si>
  <si>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</si>
  <si>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</si>
  <si>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</si>
  <si>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</si>
  <si>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</si>
  <si>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</si>
  <si>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</si>
  <si>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</si>
  <si>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</si>
  <si>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</si>
  <si>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</si>
  <si>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</si>
  <si>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</si>
  <si>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</si>
  <si>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</si>
  <si>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</si>
  <si>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</si>
  <si>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</si>
  <si>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</si>
  <si>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</si>
  <si>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</si>
  <si>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</si>
  <si>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</si>
  <si>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</si>
  <si>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</si>
  <si>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</si>
  <si>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</si>
  <si>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</si>
  <si>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</si>
  <si>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</si>
  <si>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</si>
  <si>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</si>
  <si>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</si>
  <si>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</si>
  <si>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</si>
  <si>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</si>
  <si>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</si>
  <si>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</si>
  <si>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</si>
  <si>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</si>
  <si>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</si>
  <si>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</si>
  <si>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</si>
  <si>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</si>
  <si>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</si>
  <si>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</si>
  <si>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</si>
  <si>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</si>
  <si>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</si>
  <si>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</si>
  <si>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</si>
  <si>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</si>
  <si>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</si>
  <si>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</si>
  <si>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</si>
  <si>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</si>
  <si>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</si>
  <si>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</si>
  <si>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</si>
  <si>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</si>
  <si>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</si>
  <si>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</si>
  <si>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</si>
  <si>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</si>
  <si>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</si>
  <si>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</si>
  <si>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</si>
  <si>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</si>
  <si>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</si>
  <si>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</si>
  <si>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</si>
  <si>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</si>
  <si>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</si>
  <si>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</si>
  <si>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</si>
  <si>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</si>
  <si>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</si>
  <si>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</si>
  <si>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</si>
  <si>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</si>
  <si>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</si>
  <si>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</si>
  <si>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</si>
  <si>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</si>
  <si>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</si>
  <si>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</si>
  <si>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</si>
  <si>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</si>
  <si>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</si>
  <si>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</si>
  <si>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</si>
  <si>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</si>
  <si>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</si>
  <si>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</si>
  <si>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</si>
  <si>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</si>
  <si>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</si>
  <si>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</si>
  <si>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</si>
  <si>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</si>
  <si>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</si>
  <si>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</si>
  <si>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</si>
  <si>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</si>
  <si>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</si>
  <si>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</si>
  <si>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</si>
  <si>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</si>
  <si>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</si>
  <si>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</si>
  <si>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</si>
  <si>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</si>
  <si>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</si>
  <si>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</si>
  <si>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</si>
  <si>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</si>
  <si>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</si>
  <si>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</si>
  <si>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</si>
  <si>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</si>
  <si>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</si>
  <si>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</si>
  <si>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</si>
  <si>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</si>
  <si>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</si>
  <si>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</si>
  <si>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</si>
  <si>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</si>
  <si>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</si>
  <si>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</si>
  <si>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</si>
  <si>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</si>
  <si>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</si>
  <si>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</si>
  <si>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</si>
  <si>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</si>
  <si>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</si>
  <si>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</si>
  <si>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</si>
  <si>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</si>
  <si>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</si>
  <si>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</si>
  <si>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</si>
  <si>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</si>
  <si>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</si>
  <si>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</si>
  <si>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</si>
  <si>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</si>
  <si>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</si>
  <si>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</si>
  <si>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</si>
  <si>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</si>
  <si>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</si>
  <si>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</si>
  <si>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</si>
  <si>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</si>
  <si>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</si>
  <si>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</si>
  <si>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</si>
  <si>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</si>
  <si>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</si>
  <si>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</si>
  <si>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</si>
  <si>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</si>
  <si>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</si>
  <si>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</si>
  <si>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</si>
  <si>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</si>
  <si>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</si>
  <si>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</si>
  <si>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</si>
  <si>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</si>
  <si>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</si>
  <si>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</si>
  <si>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</si>
  <si>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</si>
  <si>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</si>
  <si>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</si>
  <si>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</si>
  <si>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</si>
  <si>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</si>
  <si>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</si>
  <si>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</si>
  <si>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</si>
  <si>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</si>
  <si>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</si>
  <si>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</si>
  <si>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</si>
  <si>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</si>
  <si>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</si>
  <si>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</si>
  <si>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</si>
  <si>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</si>
  <si>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</si>
  <si>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</si>
  <si>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</si>
  <si>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</si>
  <si>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</si>
  <si>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</si>
  <si>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</si>
  <si>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</si>
  <si>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</si>
  <si>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</si>
  <si>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</si>
  <si>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</si>
  <si>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</si>
  <si>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</si>
  <si>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</si>
  <si>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</si>
  <si>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</si>
  <si>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</si>
  <si>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</si>
  <si>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</si>
  <si>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</si>
  <si>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</si>
  <si>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</si>
  <si>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</si>
  <si>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</si>
  <si>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</si>
  <si>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</si>
  <si>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</si>
  <si>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</si>
  <si>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</si>
  <si>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</si>
  <si>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</si>
  <si>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</si>
  <si>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</si>
  <si>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</si>
  <si>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</si>
  <si>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</si>
  <si>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</si>
  <si>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</si>
  <si>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</si>
  <si>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</si>
  <si>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</si>
  <si>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</si>
  <si>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</si>
  <si>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</si>
  <si>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</si>
  <si>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</si>
  <si>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</si>
  <si>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</si>
  <si>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</si>
  <si>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</si>
  <si>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</si>
  <si>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</si>
  <si>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</si>
  <si>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</si>
  <si>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</si>
  <si>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</si>
  <si>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</si>
  <si>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</si>
  <si>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</si>
  <si>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</si>
  <si>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</si>
  <si>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</si>
  <si>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</si>
  <si>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</si>
  <si>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</si>
  <si>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</si>
  <si>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</si>
  <si>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</si>
  <si>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</si>
  <si>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</si>
  <si>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</si>
  <si>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</si>
  <si>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</si>
  <si>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</si>
  <si>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</si>
  <si>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</si>
  <si>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</si>
  <si>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</si>
  <si>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</si>
  <si>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</si>
  <si>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</si>
  <si>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</si>
  <si>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</si>
  <si>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</si>
  <si>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</si>
  <si>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</si>
  <si>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</si>
  <si>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</si>
  <si>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</si>
  <si>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</si>
  <si>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</si>
  <si>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</si>
  <si>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</si>
  <si>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</si>
  <si>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</si>
  <si>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</si>
  <si>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</si>
  <si>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</si>
  <si>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</si>
  <si>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</si>
  <si>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</si>
  <si>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</si>
  <si>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</si>
  <si>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</si>
  <si>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</si>
  <si>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</si>
  <si>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</si>
  <si>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</si>
  <si>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</si>
  <si>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</si>
  <si>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</si>
  <si>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</si>
  <si>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</si>
  <si>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</si>
  <si>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</si>
  <si>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</si>
  <si>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</si>
  <si>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</si>
  <si>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</si>
  <si>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</si>
  <si>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</si>
  <si>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</si>
  <si>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</si>
  <si>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</si>
  <si>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</si>
  <si>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</si>
  <si>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</si>
  <si>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</si>
  <si>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</si>
  <si>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</si>
  <si>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</si>
  <si>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</si>
  <si>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</si>
  <si>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</si>
  <si>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</si>
  <si>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</si>
  <si>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</si>
  <si>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</si>
  <si>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</si>
  <si>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</si>
  <si>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</si>
  <si>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</si>
  <si>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</si>
  <si>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</si>
  <si>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</si>
  <si>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</si>
  <si>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</si>
  <si>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</si>
  <si>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</si>
  <si>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</si>
  <si>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</si>
  <si>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</si>
  <si>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</si>
  <si>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</si>
  <si>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</si>
  <si>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</si>
  <si>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</si>
  <si>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</si>
  <si>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</si>
  <si>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</si>
  <si>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</si>
  <si>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</si>
  <si>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</si>
  <si>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</si>
  <si>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</si>
  <si>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</si>
  <si>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</si>
  <si>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</si>
  <si>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</si>
  <si>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</si>
  <si>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</si>
  <si>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</si>
  <si>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</si>
  <si>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</si>
  <si>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</si>
  <si>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</si>
  <si>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</si>
  <si>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</si>
  <si>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</si>
  <si>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</si>
  <si>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</si>
  <si>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</si>
  <si>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</si>
  <si>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</si>
  <si>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</si>
  <si>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</si>
  <si>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</si>
  <si>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</si>
  <si>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</si>
  <si>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</si>
  <si>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</si>
  <si>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</si>
  <si>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</si>
  <si>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</si>
  <si>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</si>
  <si>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</si>
  <si>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</si>
  <si>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</si>
  <si>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</si>
  <si>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</si>
  <si>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</si>
  <si>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</si>
  <si>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</si>
  <si>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</si>
  <si>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</si>
  <si>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</si>
  <si>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</si>
  <si>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</si>
  <si>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</si>
  <si>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</si>
  <si>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</si>
  <si>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</si>
  <si>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</si>
  <si>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</si>
  <si>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</si>
  <si>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</si>
  <si>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</si>
  <si>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</si>
  <si>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</si>
  <si>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</si>
  <si>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</si>
  <si>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</si>
  <si>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</si>
  <si>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</si>
  <si>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</si>
  <si>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</si>
  <si>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</si>
  <si>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</si>
  <si>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</si>
  <si>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</si>
  <si>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</si>
  <si>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</si>
  <si>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</si>
  <si>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</si>
  <si>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</si>
  <si>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</si>
  <si>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</si>
  <si>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</si>
  <si>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</si>
  <si>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</si>
  <si>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</si>
  <si>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</si>
  <si>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</si>
  <si>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</si>
  <si>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</si>
  <si>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</si>
  <si>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</si>
  <si>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</si>
  <si>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</si>
  <si>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</si>
  <si>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</si>
  <si>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</si>
  <si>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</si>
  <si>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</si>
  <si>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</si>
  <si>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</si>
  <si>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</si>
  <si>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</si>
  <si>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</si>
  <si>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</si>
  <si>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</si>
  <si>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</si>
  <si>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</si>
  <si>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</si>
  <si>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</si>
  <si>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</si>
  <si>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</si>
  <si>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</si>
  <si>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</si>
  <si>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</si>
  <si>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</si>
  <si>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</si>
  <si>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</si>
  <si>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</si>
  <si>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</si>
  <si>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</si>
  <si>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</si>
  <si>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</si>
  <si>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</si>
  <si>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</si>
  <si>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</si>
  <si>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</si>
  <si>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</si>
  <si>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</si>
  <si>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</si>
  <si>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</si>
  <si>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</si>
  <si>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</si>
  <si>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</si>
  <si>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</si>
  <si>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</si>
  <si>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</si>
  <si>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</si>
  <si>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</si>
  <si>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</si>
  <si>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</si>
  <si>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</si>
  <si>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</si>
  <si>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</si>
  <si>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</si>
  <si>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</si>
  <si>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</si>
  <si>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</si>
  <si>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</si>
  <si>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</si>
  <si>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</si>
  <si>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</si>
  <si>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</si>
  <si>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</si>
  <si>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</si>
  <si>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</si>
  <si>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</si>
  <si>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</si>
  <si>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</si>
  <si>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</si>
  <si>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</si>
  <si>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</si>
  <si>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</si>
  <si>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</si>
  <si>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</si>
  <si>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</si>
  <si>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</si>
  <si>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</si>
  <si>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</si>
  <si>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</si>
  <si>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</si>
  <si>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</si>
  <si>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</si>
  <si>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</si>
  <si>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</si>
  <si>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</si>
  <si>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</si>
  <si>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</si>
  <si>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</si>
  <si>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</si>
  <si>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</si>
  <si>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</si>
  <si>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</si>
  <si>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</si>
  <si>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</si>
  <si>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</si>
  <si>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</si>
  <si>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</si>
  <si>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</si>
  <si>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</si>
  <si>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</si>
  <si>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</si>
  <si>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</si>
  <si>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</si>
  <si>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</si>
  <si>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</si>
  <si>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</si>
  <si>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</si>
  <si>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</si>
  <si>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</si>
  <si>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</si>
  <si>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</si>
  <si>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</si>
  <si>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</si>
  <si>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</si>
  <si>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</si>
  <si>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</si>
  <si>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</si>
  <si>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</si>
  <si>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</si>
  <si>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</si>
  <si>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</si>
  <si>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</si>
  <si>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</si>
  <si>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</si>
  <si>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</si>
  <si>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</si>
  <si>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</si>
  <si>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</si>
  <si>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</si>
  <si>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</si>
  <si>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</si>
  <si>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</si>
  <si>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</si>
  <si>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</si>
  <si>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</si>
  <si>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</si>
  <si>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</si>
  <si>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</si>
  <si>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</si>
  <si>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</si>
  <si>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</si>
  <si>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</si>
  <si>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</si>
  <si>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</si>
  <si>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</si>
  <si>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</si>
  <si>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</si>
  <si>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</si>
  <si>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</si>
  <si>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</si>
  <si>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</si>
  <si>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</si>
  <si>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</si>
  <si>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</si>
  <si>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</si>
  <si>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</si>
  <si>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</si>
  <si>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</si>
  <si>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</si>
  <si>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</si>
  <si>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</si>
  <si>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</si>
  <si>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</si>
  <si>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</si>
  <si>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</si>
  <si>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</si>
  <si>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</si>
  <si>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</si>
  <si>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</si>
  <si>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</si>
  <si>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</si>
  <si>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</si>
  <si>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</si>
  <si>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</si>
  <si>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</si>
  <si>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</si>
  <si>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</si>
  <si>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</si>
  <si>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</si>
  <si>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</si>
  <si>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</si>
  <si>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</si>
  <si>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</si>
  <si>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</si>
  <si>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</si>
  <si>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</si>
  <si>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</si>
  <si>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</si>
  <si>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</si>
  <si>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</si>
  <si>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</si>
  <si>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</si>
  <si>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</si>
  <si>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</si>
  <si>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</si>
  <si>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</si>
  <si>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</si>
  <si>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</si>
  <si>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</si>
  <si>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</si>
  <si>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</si>
  <si>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</si>
  <si>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</si>
  <si>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</si>
  <si>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</si>
  <si>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</si>
  <si>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</si>
  <si>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</si>
  <si>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</si>
  <si>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</si>
  <si>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</si>
  <si>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</si>
  <si>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</si>
  <si>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</si>
  <si>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</si>
  <si>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</si>
  <si>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</si>
  <si>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</si>
  <si>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</si>
  <si>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</si>
  <si>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</si>
  <si>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</si>
  <si>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</si>
  <si>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</si>
  <si>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</si>
  <si>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</si>
  <si>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</si>
  <si>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</si>
  <si>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</si>
  <si>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</si>
  <si>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</si>
  <si>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</si>
  <si>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</si>
  <si>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</si>
  <si>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</si>
  <si>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</si>
  <si>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</si>
  <si>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</si>
  <si>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</si>
  <si>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</si>
  <si>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</si>
  <si>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</si>
  <si>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</si>
  <si>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</si>
  <si>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</si>
  <si>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</si>
  <si>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</si>
  <si>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</si>
  <si>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</si>
  <si>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</si>
  <si>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</si>
  <si>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</si>
  <si>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</si>
  <si>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</si>
  <si>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</si>
  <si>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</si>
  <si>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</si>
  <si>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</si>
  <si>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</si>
  <si>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</si>
  <si>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</si>
  <si>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</si>
  <si>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</si>
  <si>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</si>
  <si>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</si>
  <si>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</si>
  <si>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</si>
  <si>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</si>
  <si>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</si>
  <si>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</si>
  <si>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</si>
  <si>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</si>
  <si>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</si>
  <si>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</si>
  <si>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</si>
  <si>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</si>
  <si>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</si>
  <si>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</si>
  <si>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</si>
  <si>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</si>
  <si>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</si>
  <si>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</si>
  <si>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</si>
  <si>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</si>
  <si>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</si>
  <si>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</si>
  <si>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</si>
  <si>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</si>
  <si>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</si>
  <si>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</si>
  <si>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</si>
  <si>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</si>
  <si>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</si>
  <si>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</si>
  <si>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</si>
  <si>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</si>
  <si>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</si>
  <si>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</si>
  <si>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</si>
  <si>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</si>
  <si>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</si>
  <si>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</si>
  <si>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</si>
  <si>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</si>
  <si>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</si>
  <si>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</si>
  <si>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</si>
  <si>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</si>
  <si>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</si>
  <si>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</si>
  <si>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</si>
  <si>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</si>
  <si>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</si>
  <si>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</si>
  <si>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</si>
  <si>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</si>
  <si>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</si>
  <si>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</si>
  <si>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</si>
  <si>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</si>
  <si>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</si>
  <si>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</si>
  <si>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</si>
  <si>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</si>
  <si>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</si>
  <si>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</si>
  <si>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</si>
  <si>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</si>
  <si>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</si>
  <si>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</si>
  <si>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</si>
  <si>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</si>
  <si>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</si>
  <si>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</si>
  <si>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</si>
  <si>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</si>
  <si>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</si>
  <si>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</si>
  <si>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</si>
  <si>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</si>
  <si>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</si>
  <si>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</si>
  <si>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</si>
  <si>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</si>
  <si>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</si>
  <si>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</si>
  <si>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</si>
  <si>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</si>
  <si>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</si>
  <si>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</si>
  <si>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</si>
  <si>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</si>
  <si>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</si>
  <si>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</si>
  <si>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</si>
  <si>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</si>
  <si>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</si>
  <si>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</si>
  <si>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</si>
  <si>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</si>
  <si>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</si>
  <si>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</si>
  <si>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</si>
  <si>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</si>
  <si>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</si>
  <si>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</si>
  <si>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</si>
  <si>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</si>
  <si>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</si>
  <si>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</si>
  <si>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</si>
  <si>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</si>
  <si>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</si>
  <si>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</si>
  <si>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</si>
  <si>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</si>
  <si>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</si>
  <si>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</si>
  <si>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</si>
  <si>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</si>
  <si>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</si>
  <si>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</si>
  <si>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</si>
  <si>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</si>
  <si>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</si>
  <si>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</si>
  <si>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</si>
  <si>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</si>
  <si>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</si>
  <si>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</si>
  <si>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</si>
  <si>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</si>
  <si>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</si>
  <si>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</si>
  <si>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</si>
  <si>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</si>
  <si>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</si>
  <si>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</si>
  <si>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</si>
  <si>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</si>
  <si>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</si>
  <si>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</si>
  <si>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</si>
  <si>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</si>
  <si>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</si>
  <si>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</si>
  <si>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</si>
  <si>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</si>
  <si>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</si>
  <si>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</si>
  <si>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</si>
  <si>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</si>
  <si>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</si>
  <si>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</si>
  <si>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</si>
  <si>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</si>
  <si>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</si>
  <si>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</si>
  <si>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</si>
  <si>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</si>
  <si>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</si>
  <si>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</si>
  <si>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</si>
  <si>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</si>
  <si>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</si>
  <si>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</si>
  <si>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</si>
  <si>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</si>
  <si>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</si>
  <si>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</si>
  <si>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</si>
  <si>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</si>
  <si>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</si>
  <si>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</si>
  <si>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</si>
  <si>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</si>
  <si>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</si>
  <si>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</si>
  <si>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</si>
  <si>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</si>
  <si>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</si>
  <si>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</si>
  <si>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</si>
  <si>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</si>
  <si>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</si>
  <si>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</si>
  <si>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</si>
  <si>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</si>
  <si>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</si>
  <si>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</si>
  <si>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</si>
  <si>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</si>
  <si>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</si>
  <si>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</si>
  <si>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</si>
  <si>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</si>
  <si>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</si>
  <si>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</si>
  <si>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</si>
  <si>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</si>
  <si>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</si>
  <si>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</si>
  <si>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</si>
  <si>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</si>
  <si>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</si>
  <si>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</si>
  <si>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</si>
  <si>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</si>
  <si>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</si>
  <si>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</si>
  <si>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</si>
  <si>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</si>
  <si>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</si>
  <si>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</si>
  <si>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</si>
  <si>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</si>
  <si>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</si>
  <si>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</si>
  <si>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</si>
  <si>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</si>
  <si>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</si>
  <si>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</si>
  <si>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</si>
  <si>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</si>
  <si>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</si>
  <si>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</si>
  <si>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</si>
  <si>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</si>
  <si>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</si>
  <si>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</si>
  <si>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</si>
  <si>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</si>
  <si>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</si>
  <si>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</si>
  <si>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</si>
  <si>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</si>
  <si>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</si>
  <si>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</si>
  <si>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</si>
  <si>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</si>
  <si>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</si>
  <si>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</si>
  <si>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</si>
  <si>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</si>
  <si>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</si>
  <si>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</si>
  <si>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</si>
  <si>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</si>
  <si>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</si>
  <si>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</si>
  <si>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</si>
  <si>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</si>
  <si>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</si>
  <si>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</si>
  <si>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</si>
  <si>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</si>
  <si>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</si>
  <si>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</si>
  <si>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</si>
  <si>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</si>
  <si>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</si>
  <si>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</si>
  <si>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</si>
  <si>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</si>
  <si>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</si>
  <si>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</si>
  <si>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</si>
  <si>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</si>
  <si>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</si>
  <si>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</si>
  <si>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</si>
  <si>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</si>
  <si>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</si>
  <si>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</si>
  <si>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</si>
  <si>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</si>
  <si>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</si>
  <si>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</si>
  <si>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</si>
  <si>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</si>
  <si>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</si>
  <si>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</si>
  <si>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</si>
  <si>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</si>
  <si>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</si>
  <si>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</si>
  <si>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</si>
  <si>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</si>
  <si>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</si>
  <si>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</si>
  <si>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</si>
  <si>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</si>
  <si>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</si>
  <si>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</si>
  <si>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</si>
  <si>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</si>
  <si>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</si>
  <si>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</si>
  <si>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</si>
  <si>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</si>
  <si>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</si>
  <si>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</si>
  <si>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</si>
  <si>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</si>
  <si>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</si>
  <si>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</si>
  <si>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</si>
  <si>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</si>
  <si>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</si>
  <si>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</si>
  <si>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</si>
  <si>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</si>
  <si>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</si>
  <si>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</si>
  <si>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</si>
  <si>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</si>
  <si>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</si>
  <si>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</si>
  <si>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</si>
  <si>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</si>
  <si>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</si>
  <si>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</si>
  <si>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</si>
  <si>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</si>
  <si>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</si>
  <si>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</si>
  <si>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</si>
  <si>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</si>
  <si>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</si>
  <si>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</si>
  <si>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</si>
  <si>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</si>
  <si>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</si>
  <si>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</si>
  <si>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</si>
  <si>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</si>
  <si>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</si>
  <si>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</si>
  <si>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</si>
  <si>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</si>
  <si>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</si>
  <si>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</si>
  <si>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</si>
  <si>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</si>
  <si>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</si>
  <si>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</si>
  <si>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</si>
  <si>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</si>
  <si>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</si>
  <si>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</si>
  <si>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</si>
  <si>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</si>
  <si>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</si>
  <si>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</si>
  <si>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</si>
  <si>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</si>
  <si>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</si>
  <si>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</si>
  <si>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</si>
  <si>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</si>
  <si>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</si>
  <si>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</si>
  <si>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</si>
  <si>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</si>
  <si>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</si>
  <si>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</si>
  <si>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</si>
  <si>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</si>
  <si>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</si>
  <si>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</si>
  <si>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</si>
  <si>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</si>
  <si>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</si>
  <si>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</si>
  <si>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</si>
  <si>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</si>
  <si>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</si>
  <si>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</si>
  <si>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</si>
  <si>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</si>
  <si>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</si>
  <si>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</si>
  <si>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</si>
  <si>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</si>
  <si>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</si>
  <si>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</si>
  <si>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</si>
  <si>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</si>
  <si>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</si>
  <si>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</si>
  <si>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</si>
  <si>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</si>
  <si>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</si>
  <si>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</si>
  <si>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</si>
  <si>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</si>
  <si>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</si>
  <si>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</si>
  <si>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</si>
  <si>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</si>
  <si>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</si>
  <si>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</si>
  <si>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</si>
  <si>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</si>
  <si>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</si>
  <si>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</si>
  <si>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</si>
  <si>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</si>
  <si>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</si>
  <si>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</si>
  <si>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</si>
  <si>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</si>
  <si>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</si>
  <si>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</si>
  <si>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</si>
  <si>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</si>
  <si>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</si>
  <si>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</si>
  <si>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</si>
  <si>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</si>
  <si>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</si>
  <si>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</si>
  <si>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</si>
  <si>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</si>
  <si>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</si>
  <si>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</si>
  <si>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</si>
  <si>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</si>
  <si>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</si>
  <si>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</si>
  <si>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</si>
  <si>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</si>
  <si>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</si>
  <si>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</si>
  <si>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</si>
  <si>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</si>
  <si>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</si>
  <si>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</si>
  <si>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</si>
  <si>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</si>
  <si>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</si>
  <si>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</si>
  <si>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</si>
  <si>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</si>
  <si>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</si>
  <si>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</si>
  <si>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</si>
  <si>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</si>
  <si>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</si>
  <si>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</si>
  <si>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</si>
  <si>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</si>
  <si>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</si>
  <si>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</si>
  <si>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</si>
  <si>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</si>
  <si>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</si>
  <si>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</si>
  <si>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</si>
  <si>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</si>
  <si>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</si>
  <si>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</si>
  <si>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</si>
  <si>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</si>
  <si>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</si>
  <si>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</si>
  <si>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</si>
  <si>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</si>
  <si>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</si>
  <si>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</si>
  <si>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</si>
  <si>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</si>
  <si>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</si>
  <si>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</si>
  <si>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</si>
  <si>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</si>
  <si>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</si>
  <si>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</si>
  <si>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</si>
  <si>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</si>
  <si>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</si>
  <si>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</si>
  <si>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</si>
  <si>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</si>
  <si>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</si>
  <si>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</si>
  <si>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</si>
  <si>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</si>
  <si>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</si>
  <si>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</si>
  <si>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</si>
  <si>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</si>
  <si>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</si>
  <si>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</si>
  <si>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</si>
  <si>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</si>
  <si>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</si>
  <si>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</si>
  <si>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</si>
  <si>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</si>
  <si>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</si>
  <si>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</si>
  <si>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</si>
  <si>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</si>
  <si>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</si>
  <si>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</si>
  <si>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</si>
  <si>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</si>
  <si>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</si>
  <si>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</si>
  <si>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</si>
  <si>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</si>
  <si>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</si>
  <si>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</si>
  <si>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</si>
  <si>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</si>
  <si>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</si>
  <si>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</si>
  <si>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</si>
  <si>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</si>
  <si>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</si>
  <si>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</si>
  <si>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</si>
  <si>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</si>
  <si>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</si>
  <si>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</si>
  <si>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</si>
  <si>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</si>
  <si>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</si>
  <si>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</si>
  <si>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</si>
  <si>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</si>
  <si>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</si>
  <si>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</si>
  <si>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</si>
  <si>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</si>
  <si>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</si>
  <si>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</si>
  <si>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</si>
  <si>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</si>
  <si>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</si>
  <si>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</si>
  <si>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</si>
  <si>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</si>
  <si>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</si>
  <si>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</si>
  <si>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</si>
  <si>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</si>
  <si>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</si>
  <si>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</si>
  <si>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</si>
  <si>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</si>
  <si>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</si>
  <si>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</si>
  <si>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</si>
  <si>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</si>
  <si>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</si>
  <si>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</si>
  <si>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</si>
  <si>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</si>
  <si>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</si>
  <si>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</si>
  <si>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</si>
  <si>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</si>
  <si>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</si>
  <si>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</si>
  <si>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</si>
  <si>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</si>
  <si>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</si>
  <si>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</si>
  <si>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</si>
  <si>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</si>
  <si>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</si>
  <si>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</si>
  <si>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</si>
  <si>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</si>
  <si>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</si>
  <si>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</si>
  <si>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</si>
  <si>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</si>
  <si>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</si>
  <si>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</si>
  <si>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</si>
  <si>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</si>
  <si>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</si>
  <si>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</si>
  <si>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</si>
  <si>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</si>
  <si>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</si>
  <si>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</si>
  <si>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</si>
  <si>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</si>
  <si>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</si>
  <si>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</si>
  <si>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</si>
  <si>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</si>
  <si>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</si>
  <si>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</si>
  <si>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</si>
  <si>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</si>
  <si>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</si>
  <si>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</si>
  <si>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</si>
  <si>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</si>
  <si>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</si>
  <si>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</si>
  <si>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</si>
  <si>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</si>
  <si>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</si>
  <si>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</si>
  <si>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</si>
  <si>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</si>
  <si>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</si>
  <si>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</si>
  <si>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</si>
  <si>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</si>
  <si>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</si>
  <si>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</si>
  <si>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</si>
  <si>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</si>
  <si>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</si>
  <si>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</si>
  <si>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</si>
  <si>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</si>
  <si>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</si>
  <si>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</si>
  <si>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</si>
  <si>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</si>
  <si>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</si>
  <si>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</si>
  <si>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</si>
  <si>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</si>
  <si>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</si>
  <si>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</si>
  <si>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</si>
  <si>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</si>
  <si>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</si>
  <si>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</si>
  <si>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</si>
  <si>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</si>
  <si>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</si>
  <si>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</si>
  <si>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</si>
  <si>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</si>
  <si>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</si>
  <si>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</si>
  <si>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</si>
  <si>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</si>
  <si>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</si>
  <si>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</si>
  <si>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</si>
  <si>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</si>
  <si>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</si>
  <si>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</si>
  <si>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</si>
  <si>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</si>
  <si>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</si>
  <si>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</si>
  <si>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</si>
  <si>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</si>
  <si>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</si>
  <si>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</si>
  <si>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</si>
  <si>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</si>
  <si>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</si>
  <si>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</si>
  <si>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</si>
  <si>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</si>
  <si>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</si>
  <si>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</si>
  <si>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</si>
  <si>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</si>
  <si>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</si>
  <si>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</si>
  <si>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</si>
  <si>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</si>
  <si>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</si>
  <si>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</si>
  <si>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</si>
  <si>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</si>
  <si>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</si>
  <si>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</si>
  <si>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</si>
  <si>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</si>
  <si>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</si>
  <si>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</si>
  <si>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</si>
  <si>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</si>
  <si>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</si>
  <si>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</si>
  <si>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</si>
  <si>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</si>
  <si>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</si>
  <si>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</si>
  <si>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</si>
  <si>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</si>
  <si>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</si>
  <si>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</si>
  <si>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</si>
  <si>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</si>
  <si>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</si>
  <si>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</si>
  <si>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</si>
  <si>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</si>
  <si>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</si>
  <si>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</si>
  <si>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</si>
  <si>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</si>
  <si>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</si>
  <si>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</si>
  <si>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</si>
  <si>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</si>
  <si>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</si>
  <si>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</si>
  <si>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</si>
  <si>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</si>
  <si>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</si>
  <si>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</si>
  <si>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</si>
  <si>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</si>
  <si>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</si>
  <si>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</si>
  <si>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</si>
  <si>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</si>
  <si>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</si>
  <si>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</si>
  <si>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</si>
  <si>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</si>
  <si>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</si>
  <si>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</si>
  <si>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</si>
  <si>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</si>
  <si>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</si>
  <si>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</si>
  <si>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</si>
  <si>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</si>
  <si>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</si>
  <si>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</si>
  <si>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</si>
  <si>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</si>
  <si>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</si>
  <si>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</si>
  <si>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</si>
  <si>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</si>
  <si>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</si>
  <si>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</si>
  <si>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</si>
  <si>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</si>
  <si>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</si>
  <si>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</si>
  <si>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</si>
  <si>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</si>
  <si>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</si>
  <si>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</si>
  <si>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</si>
  <si>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</si>
  <si>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</si>
  <si>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</si>
  <si>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</si>
  <si>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</si>
  <si>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</si>
  <si>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</si>
  <si>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</si>
  <si>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</si>
  <si>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</si>
  <si>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</si>
  <si>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</si>
  <si>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</si>
  <si>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</si>
  <si>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</si>
  <si>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</si>
  <si>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</si>
  <si>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</si>
  <si>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</si>
  <si>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</si>
  <si>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</si>
  <si>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</si>
  <si>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</si>
  <si>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</si>
  <si>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</si>
  <si>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</si>
  <si>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</si>
  <si>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</si>
  <si>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</si>
  <si>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</si>
  <si>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</si>
  <si>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</si>
  <si>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</si>
  <si>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</si>
  <si>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</si>
  <si>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</si>
  <si>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</si>
  <si>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</si>
  <si>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</si>
  <si>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</si>
  <si>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</si>
  <si>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</si>
  <si>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</si>
  <si>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</si>
  <si>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</si>
  <si>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</si>
  <si>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</si>
  <si>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</si>
  <si>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</si>
  <si>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</si>
  <si>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</si>
  <si>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</si>
  <si>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</si>
  <si>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</si>
  <si>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</si>
  <si>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</si>
  <si>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</si>
  <si>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</si>
  <si>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</si>
  <si>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</si>
  <si>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</si>
  <si>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</si>
  <si>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</si>
  <si>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</si>
  <si>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</si>
  <si>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</si>
  <si>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</si>
  <si>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</si>
  <si>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</si>
  <si>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</si>
  <si>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</si>
  <si>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</si>
  <si>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</si>
  <si>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</si>
  <si>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</si>
  <si>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</si>
  <si>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</si>
  <si>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</si>
  <si>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</si>
  <si>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</si>
  <si>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</si>
  <si>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</si>
  <si>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</si>
  <si>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</si>
  <si>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</si>
  <si>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</si>
  <si>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</si>
  <si>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</si>
  <si>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</si>
  <si>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</si>
  <si>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</si>
  <si>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</si>
  <si>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</si>
  <si>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</si>
  <si>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</si>
  <si>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</si>
  <si>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</si>
  <si>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</si>
  <si>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</si>
  <si>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</si>
  <si>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</si>
  <si>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</si>
  <si>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</si>
  <si>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</si>
  <si>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</si>
  <si>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</si>
  <si>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</si>
  <si>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</si>
  <si>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</si>
  <si>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</si>
  <si>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</si>
  <si>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</si>
  <si>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</si>
  <si>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</si>
  <si>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</si>
  <si>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</si>
  <si>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</si>
  <si>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</si>
  <si>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</si>
  <si>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</si>
  <si>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</si>
  <si>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</si>
  <si>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</si>
  <si>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</si>
  <si>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</si>
  <si>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</si>
  <si>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</si>
  <si>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</si>
  <si>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</si>
  <si>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</si>
  <si>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</si>
  <si>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</si>
  <si>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</si>
  <si>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</si>
  <si>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</si>
  <si>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</si>
  <si>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</si>
  <si>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</si>
  <si>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</si>
  <si>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</si>
  <si>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</si>
  <si>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</si>
  <si>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</si>
  <si>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</si>
  <si>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</si>
  <si>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</si>
  <si>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</si>
  <si>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</si>
  <si>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</si>
  <si>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</si>
  <si>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</si>
  <si>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</si>
  <si>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</si>
  <si>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</si>
  <si>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</si>
  <si>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</si>
  <si>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</si>
  <si>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</si>
  <si>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</si>
  <si>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</si>
  <si>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</si>
  <si>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</si>
  <si>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</si>
  <si>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</si>
  <si>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</si>
  <si>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</si>
  <si>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</si>
  <si>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</si>
  <si>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</si>
  <si>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</si>
  <si>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</si>
  <si>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</si>
  <si>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</si>
  <si>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</si>
  <si>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</si>
  <si>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</si>
  <si>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</si>
  <si>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</si>
  <si>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</si>
  <si>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</si>
  <si>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</si>
  <si>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</si>
  <si>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</si>
  <si>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</si>
  <si>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</si>
  <si>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</si>
  <si>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</si>
  <si>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</si>
  <si>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</si>
  <si>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</si>
  <si>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</si>
  <si>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</si>
  <si>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</si>
  <si>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</si>
  <si>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</si>
  <si>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</si>
  <si>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</si>
  <si>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</si>
  <si>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</si>
  <si>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</si>
  <si>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</si>
  <si>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</si>
  <si>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</si>
  <si>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</si>
  <si>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</si>
  <si>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</si>
  <si>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</si>
  <si>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</si>
  <si>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</si>
  <si>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</si>
  <si>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</si>
  <si>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</si>
  <si>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</si>
  <si>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</si>
  <si>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</si>
  <si>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</si>
  <si>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</si>
  <si>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</si>
  <si>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</si>
  <si>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</si>
  <si>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</si>
  <si>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</si>
  <si>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</si>
  <si>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</si>
  <si>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</si>
  <si>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</si>
  <si>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</si>
  <si>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</si>
  <si>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</si>
  <si>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</si>
  <si>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</si>
  <si>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</si>
  <si>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</si>
  <si>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</si>
  <si>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</si>
  <si>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</si>
  <si>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</si>
  <si>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</si>
  <si>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</si>
  <si>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</si>
  <si>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</si>
  <si>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</si>
  <si>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</si>
  <si>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</si>
  <si>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</si>
  <si>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</si>
  <si>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</si>
  <si>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</si>
  <si>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</si>
  <si>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</si>
  <si>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</si>
  <si>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</si>
  <si>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</si>
  <si>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</si>
  <si>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</si>
  <si>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</si>
  <si>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</si>
  <si>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</si>
  <si>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</si>
  <si>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</si>
  <si>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</si>
  <si>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</si>
  <si>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</si>
  <si>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</si>
  <si>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</si>
  <si>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</si>
  <si>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</si>
  <si>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</si>
  <si>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</si>
  <si>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</si>
  <si>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</si>
  <si>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</si>
  <si>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</si>
  <si>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</si>
  <si>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</si>
  <si>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</si>
  <si>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</si>
  <si>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</si>
  <si>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</si>
  <si>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</si>
  <si>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</si>
  <si>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</si>
  <si>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</si>
  <si>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</si>
  <si>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</si>
  <si>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</si>
  <si>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</si>
  <si>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</si>
  <si>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</si>
  <si>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</si>
  <si>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</si>
  <si>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</si>
  <si>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</si>
  <si>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</si>
  <si>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</si>
  <si>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</si>
  <si>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</si>
  <si>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</si>
  <si>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</si>
  <si>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</si>
  <si>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</si>
  <si>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</si>
  <si>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</si>
  <si>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</si>
  <si>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</si>
  <si>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</si>
  <si>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</si>
  <si>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</si>
  <si>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</si>
  <si>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</si>
  <si>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</si>
  <si>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</si>
  <si>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</si>
  <si>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</si>
  <si>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</si>
  <si>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</si>
  <si>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</si>
  <si>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</si>
  <si>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</si>
  <si>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</si>
  <si>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</si>
  <si>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</si>
  <si>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</si>
  <si>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</si>
  <si>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</si>
  <si>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</si>
  <si>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</si>
  <si>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</si>
  <si>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</si>
  <si>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</si>
  <si>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</si>
  <si>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</si>
  <si>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</si>
  <si>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</si>
  <si>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</si>
  <si>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</si>
  <si>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</si>
  <si>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</si>
  <si>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</si>
  <si>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</si>
  <si>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</si>
  <si>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</si>
  <si>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</si>
  <si>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</si>
  <si>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</si>
  <si>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</si>
  <si>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</si>
  <si>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</si>
  <si>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</si>
  <si>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</si>
  <si>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</si>
  <si>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</si>
  <si>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</si>
  <si>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</si>
  <si>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</si>
  <si>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</si>
  <si>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</si>
  <si>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</si>
  <si>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</si>
  <si>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</si>
  <si>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</si>
  <si>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</si>
  <si>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</si>
  <si>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</si>
  <si>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</si>
  <si>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</si>
  <si>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</si>
  <si>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</si>
  <si>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</si>
  <si>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</si>
  <si>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</si>
  <si>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</si>
  <si>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</si>
  <si>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</si>
  <si>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</si>
  <si>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</si>
  <si>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</si>
  <si>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</si>
  <si>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</si>
  <si>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</si>
  <si>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</si>
  <si>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</si>
  <si>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</si>
  <si>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</si>
  <si>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</si>
  <si>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</si>
  <si>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</si>
  <si>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</si>
  <si>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</si>
  <si>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</si>
  <si>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</si>
  <si>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</si>
  <si>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</si>
  <si>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</si>
  <si>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</si>
  <si>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</si>
  <si>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</si>
  <si>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</si>
  <si>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</si>
  <si>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</si>
  <si>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</si>
  <si>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</si>
  <si>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</si>
  <si>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</si>
  <si>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</si>
  <si>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</si>
  <si>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</si>
  <si>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</si>
  <si>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</si>
  <si>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</si>
  <si>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</si>
  <si>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</si>
  <si>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</si>
  <si>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</si>
  <si>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</si>
  <si>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</si>
  <si>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</si>
  <si>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</si>
  <si>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</si>
  <si>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</si>
  <si>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</si>
  <si>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</si>
  <si>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</si>
  <si>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</si>
  <si>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</si>
  <si>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</si>
  <si>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</si>
  <si>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</si>
  <si>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</si>
  <si>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</si>
  <si>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</si>
  <si>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</si>
  <si>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</si>
  <si>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</si>
  <si>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</si>
  <si>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</si>
  <si>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</si>
  <si>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</si>
  <si>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</si>
  <si>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</si>
  <si>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</si>
  <si>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</si>
  <si>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</si>
  <si>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</si>
  <si>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</si>
  <si>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</si>
  <si>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</si>
  <si>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</si>
  <si>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</si>
  <si>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</si>
  <si>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</si>
  <si>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</si>
  <si>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</si>
  <si>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</si>
  <si>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</si>
  <si>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</si>
  <si>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</si>
  <si>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</si>
  <si>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</si>
  <si>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</si>
  <si>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</si>
  <si>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</si>
  <si>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</si>
  <si>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</si>
  <si>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</si>
  <si>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</si>
  <si>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</si>
  <si>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</si>
  <si>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</si>
  <si>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</si>
  <si>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</si>
  <si>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</si>
  <si>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</si>
  <si>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</si>
  <si>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</si>
  <si>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</si>
  <si>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</si>
  <si>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</si>
  <si>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</si>
  <si>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</si>
  <si>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</si>
  <si>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</si>
  <si>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</si>
  <si>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</si>
  <si>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</si>
  <si>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</si>
  <si>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</si>
  <si>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</si>
  <si>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</si>
  <si>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</si>
  <si>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</si>
  <si>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</si>
  <si>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</si>
  <si>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</si>
  <si>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</si>
  <si>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</si>
  <si>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</si>
  <si>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</si>
  <si>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</si>
  <si>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</si>
  <si>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</si>
  <si>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</si>
  <si>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</si>
  <si>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</si>
  <si>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</si>
  <si>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</si>
  <si>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</si>
  <si>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</si>
  <si>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</si>
  <si>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</si>
  <si>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</si>
  <si>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</si>
  <si>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</si>
  <si>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</si>
  <si>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</si>
  <si>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</si>
  <si>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</si>
  <si>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</si>
  <si>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</si>
  <si>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</si>
  <si>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</si>
  <si>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</si>
  <si>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</si>
  <si>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</si>
  <si>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</si>
  <si>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</si>
  <si>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</si>
  <si>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</si>
  <si>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</si>
  <si>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</si>
  <si>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</si>
  <si>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</si>
  <si>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</si>
  <si>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</si>
  <si>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</si>
  <si>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</si>
  <si>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</si>
  <si>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</si>
  <si>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</si>
  <si>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</si>
  <si>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</si>
  <si>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</si>
  <si>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</si>
  <si>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</si>
  <si>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</si>
  <si>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</si>
  <si>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</si>
  <si>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</si>
  <si>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</si>
  <si>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</si>
  <si>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</si>
  <si>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</si>
  <si>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</si>
  <si>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</si>
  <si>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</si>
  <si>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</si>
  <si>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</si>
  <si>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</si>
  <si>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</si>
  <si>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</si>
  <si>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</si>
  <si>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</si>
  <si>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</si>
  <si>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</si>
  <si>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</si>
  <si>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</si>
  <si>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</si>
  <si>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</si>
  <si>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</si>
  <si>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</si>
  <si>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</si>
  <si>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</si>
  <si>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</si>
  <si>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</si>
  <si>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</si>
  <si>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</si>
  <si>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</si>
  <si>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</si>
  <si>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</si>
  <si>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</si>
  <si>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</si>
  <si>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</si>
  <si>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</si>
  <si>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</si>
  <si>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</si>
  <si>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</si>
  <si>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</si>
  <si>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</si>
  <si>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</si>
  <si>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</si>
  <si>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</si>
  <si>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</si>
  <si>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</si>
  <si>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</si>
  <si>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</si>
  <si>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</si>
  <si>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</si>
  <si>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</si>
  <si>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</si>
  <si>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</si>
  <si>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</si>
  <si>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</si>
  <si>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</si>
  <si>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</si>
  <si>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</si>
  <si>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</si>
  <si>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</si>
  <si>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</si>
  <si>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</si>
  <si>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</si>
  <si>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</si>
  <si>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</si>
  <si>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</si>
  <si>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</si>
  <si>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</si>
  <si>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</si>
  <si>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</si>
  <si>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</si>
  <si>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</si>
  <si>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</si>
  <si>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</si>
  <si>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</si>
  <si>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</si>
  <si>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</si>
  <si>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</si>
  <si>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</si>
  <si>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</si>
  <si>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</si>
  <si>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</si>
  <si>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</si>
  <si>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</si>
  <si>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</si>
  <si>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</si>
  <si>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</si>
  <si>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</si>
  <si>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</si>
  <si>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</si>
  <si>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</si>
  <si>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</si>
  <si>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</si>
  <si>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</si>
  <si>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</si>
  <si>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</si>
  <si>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</si>
  <si>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</si>
  <si>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</si>
  <si>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</si>
  <si>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</si>
  <si>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</si>
  <si>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</si>
  <si>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</si>
  <si>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</si>
  <si>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</si>
  <si>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</si>
  <si>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</si>
  <si>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</si>
  <si>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</si>
  <si>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</si>
  <si>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</si>
  <si>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</si>
  <si>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</si>
  <si>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</si>
  <si>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</si>
  <si>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</si>
  <si>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</si>
  <si>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</si>
  <si>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</si>
  <si>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</si>
  <si>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</si>
  <si>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</si>
  <si>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</si>
  <si>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</si>
  <si>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</si>
  <si>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</si>
  <si>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</si>
  <si>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</si>
  <si>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</si>
  <si>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</si>
  <si>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</si>
  <si>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</si>
  <si>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</si>
  <si>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</si>
  <si>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</si>
  <si>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</si>
  <si>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</si>
  <si>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</si>
  <si>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</si>
  <si>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</si>
  <si>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</si>
  <si>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</si>
  <si>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</si>
  <si>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</si>
  <si>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</si>
  <si>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</si>
  <si>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</si>
  <si>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</si>
  <si>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</si>
  <si>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</si>
  <si>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</si>
  <si>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</si>
  <si>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</si>
  <si>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</si>
  <si>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</si>
  <si>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</si>
  <si>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</si>
  <si>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</si>
  <si>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</si>
  <si>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</si>
  <si>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</si>
  <si>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</si>
  <si>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</si>
  <si>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</si>
  <si>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</si>
  <si>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</si>
  <si>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</si>
  <si>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</si>
  <si>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</si>
  <si>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</si>
  <si>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</si>
  <si>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</si>
  <si>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</si>
  <si>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</si>
  <si>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</si>
  <si>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</si>
  <si>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</si>
  <si>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</si>
  <si>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</si>
  <si>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</si>
  <si>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</si>
  <si>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</si>
  <si>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</si>
  <si>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</si>
  <si>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</si>
  <si>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</si>
  <si>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</si>
  <si>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</si>
  <si>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</si>
  <si>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</si>
  <si>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</si>
  <si>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</si>
  <si>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</si>
  <si>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</si>
  <si>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</si>
  <si>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</si>
  <si>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</si>
  <si>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</si>
  <si>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</si>
  <si>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</si>
  <si>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</si>
  <si>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</si>
  <si>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</si>
  <si>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</si>
  <si>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</si>
  <si>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</si>
  <si>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</si>
  <si>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</si>
  <si>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</si>
  <si>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</si>
  <si>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</si>
  <si>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</si>
  <si>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</si>
  <si>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</si>
  <si>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</si>
  <si>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</si>
  <si>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</si>
  <si>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</si>
  <si>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</si>
  <si>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</si>
  <si>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</si>
  <si>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</si>
  <si>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</si>
  <si>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</si>
  <si>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</si>
  <si>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</si>
  <si>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</si>
  <si>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</si>
  <si>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</si>
  <si>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</si>
  <si>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</si>
  <si>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</si>
  <si>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</si>
  <si>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</si>
  <si>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</si>
  <si>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</si>
  <si>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</si>
  <si>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</si>
  <si>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</si>
  <si>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</si>
  <si>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</si>
  <si>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</si>
  <si>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</si>
  <si>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</si>
  <si>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</si>
  <si>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</si>
  <si>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</si>
  <si>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</si>
  <si>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</si>
  <si>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</si>
  <si>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</si>
  <si>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</si>
  <si>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</si>
  <si>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</si>
  <si>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</si>
  <si>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</si>
  <si>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</si>
  <si>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</si>
  <si>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</si>
  <si>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</si>
  <si>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</si>
  <si>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</si>
  <si>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</si>
  <si>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</si>
  <si>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</si>
  <si>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</si>
  <si>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</si>
  <si>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</si>
  <si>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</si>
  <si>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</si>
  <si>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</si>
  <si>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</si>
  <si>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</si>
  <si>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</si>
  <si>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</si>
  <si>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</si>
  <si>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</si>
  <si>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</si>
  <si>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</si>
  <si>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</si>
  <si>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</si>
  <si>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</si>
  <si>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</si>
  <si>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</si>
  <si>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</si>
  <si>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</si>
  <si>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</si>
  <si>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</si>
  <si>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</si>
  <si>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</si>
  <si>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</si>
  <si>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</si>
  <si>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</si>
  <si>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</si>
  <si>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</si>
  <si>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</si>
  <si>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</si>
  <si>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</si>
  <si>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</si>
  <si>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</si>
  <si>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</si>
  <si>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</si>
  <si>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</si>
  <si>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</si>
  <si>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</si>
  <si>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</si>
  <si>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</si>
  <si>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</si>
  <si>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</si>
  <si>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</si>
  <si>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</si>
  <si>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</si>
  <si>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</si>
  <si>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</si>
  <si>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</si>
  <si>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</si>
  <si>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</si>
  <si>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</si>
  <si>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</si>
  <si>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</si>
  <si>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</si>
  <si>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</si>
  <si>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</si>
  <si>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</si>
  <si>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</si>
  <si>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</si>
  <si>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</si>
  <si>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</si>
  <si>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</si>
  <si>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</si>
  <si>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</si>
  <si>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</si>
  <si>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</si>
  <si>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</si>
  <si>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</si>
  <si>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</si>
  <si>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</si>
  <si>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</si>
  <si>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</si>
  <si>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</si>
  <si>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</si>
  <si>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</si>
  <si>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</si>
  <si>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</si>
  <si>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</si>
  <si>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</si>
  <si>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</si>
  <si>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</si>
  <si>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</si>
  <si>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</si>
  <si>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</si>
  <si>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</si>
  <si>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</si>
  <si>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</si>
  <si>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</si>
  <si>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</si>
  <si>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</si>
  <si>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</si>
  <si>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</si>
  <si>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</si>
  <si>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</si>
  <si>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</si>
  <si>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</si>
  <si>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</si>
  <si>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</si>
  <si>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</si>
  <si>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</si>
  <si>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</si>
  <si>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</si>
  <si>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</si>
  <si>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</si>
  <si>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</si>
  <si>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</si>
  <si>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</si>
  <si>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</si>
  <si>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</si>
  <si>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</si>
  <si>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</si>
  <si>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</si>
  <si>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</si>
  <si>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</si>
  <si>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</si>
  <si>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</si>
  <si>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</si>
  <si>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</si>
  <si>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</si>
  <si>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</si>
  <si>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</si>
  <si>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</si>
  <si>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</si>
  <si>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</si>
  <si>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</si>
  <si>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</si>
  <si>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</si>
  <si>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</si>
  <si>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</si>
  <si>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</si>
  <si>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</si>
  <si>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</si>
  <si>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</si>
  <si>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</si>
  <si>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</si>
  <si>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</si>
  <si>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</si>
  <si>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</si>
  <si>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</si>
  <si>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</si>
  <si>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</si>
  <si>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</si>
  <si>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</si>
  <si>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</si>
  <si>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</si>
  <si>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</si>
  <si>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</si>
  <si>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</si>
  <si>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</si>
  <si>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</si>
  <si>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</si>
  <si>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</si>
  <si>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</si>
  <si>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</si>
  <si>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</si>
  <si>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</si>
  <si>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</si>
  <si>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</si>
  <si>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</si>
  <si>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</si>
  <si>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</si>
  <si>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</si>
  <si>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</si>
  <si>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</si>
  <si>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</si>
  <si>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</si>
  <si>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</si>
  <si>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</si>
  <si>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</si>
  <si>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</si>
  <si>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</si>
  <si>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</si>
  <si>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</si>
  <si>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</si>
  <si>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</si>
  <si>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</si>
  <si>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</si>
  <si>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</si>
  <si>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</si>
  <si>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</si>
  <si>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</si>
  <si>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</si>
  <si>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</si>
  <si>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</si>
  <si>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</si>
  <si>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</si>
  <si>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</si>
  <si>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</si>
  <si>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</si>
  <si>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</si>
  <si>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</si>
  <si>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</si>
  <si>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</si>
  <si>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</si>
  <si>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</si>
  <si>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</si>
  <si>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</si>
  <si>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</si>
  <si>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</si>
  <si>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</si>
  <si>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</si>
  <si>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</si>
  <si>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</si>
  <si>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</si>
  <si>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</si>
  <si>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</si>
  <si>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</si>
  <si>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</si>
  <si>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</si>
  <si>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</si>
  <si>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</si>
  <si>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</si>
  <si>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</si>
  <si>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</si>
  <si>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</si>
  <si>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</si>
  <si>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</si>
  <si>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</si>
  <si>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</si>
  <si>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</si>
  <si>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</si>
  <si>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</si>
  <si>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</si>
  <si>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</si>
  <si>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</si>
  <si>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</si>
  <si>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</si>
  <si>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</si>
  <si>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</si>
  <si>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</si>
  <si>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</si>
  <si>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</si>
  <si>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</si>
  <si>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</si>
  <si>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</si>
  <si>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</si>
  <si>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</si>
  <si>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</si>
  <si>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</si>
  <si>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</si>
  <si>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</si>
  <si>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</si>
  <si>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</si>
  <si>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</si>
  <si>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</si>
  <si>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</si>
  <si>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</si>
  <si>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</si>
  <si>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</si>
  <si>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</si>
  <si>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</si>
  <si>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</si>
  <si>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</si>
  <si>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</si>
  <si>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</si>
  <si>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</si>
  <si>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</si>
  <si>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</si>
  <si>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</si>
  <si>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</si>
  <si>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</si>
  <si>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</si>
  <si>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</si>
  <si>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</si>
  <si>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</si>
  <si>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</si>
  <si>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</si>
  <si>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</si>
  <si>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</si>
  <si>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</si>
  <si>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</si>
  <si>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</si>
  <si>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</si>
  <si>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</si>
  <si>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</si>
  <si>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</si>
  <si>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</si>
  <si>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</si>
  <si>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</si>
  <si>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</si>
  <si>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</si>
  <si>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</si>
  <si>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</si>
  <si>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</si>
  <si>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</si>
  <si>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</si>
  <si>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</si>
  <si>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</si>
  <si>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</si>
  <si>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</si>
  <si>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</si>
  <si>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</si>
  <si>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</si>
  <si>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</si>
  <si>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</si>
  <si>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</si>
  <si>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</si>
  <si>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</si>
  <si>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</si>
  <si>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</si>
  <si>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</si>
  <si>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</si>
  <si>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</si>
  <si>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</si>
  <si>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</si>
  <si>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</si>
  <si>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</si>
  <si>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</si>
  <si>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</si>
  <si>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</si>
  <si>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</si>
  <si>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</si>
  <si>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</si>
  <si>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</si>
  <si>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</si>
  <si>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</si>
  <si>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</si>
  <si>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</si>
  <si>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</si>
  <si>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</si>
  <si>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</si>
  <si>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</si>
  <si>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</si>
  <si>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</si>
  <si>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</si>
  <si>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</si>
  <si>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</si>
  <si>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</si>
  <si>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</si>
  <si>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</si>
  <si>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</si>
  <si>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</si>
  <si>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</si>
  <si>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</si>
  <si>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</si>
  <si>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</si>
  <si>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</si>
  <si>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</si>
  <si>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</si>
  <si>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</si>
  <si>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</si>
  <si>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</si>
  <si>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</si>
  <si>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</si>
  <si>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</si>
  <si>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</si>
  <si>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</si>
  <si>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</si>
  <si>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</si>
  <si>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</si>
  <si>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</si>
  <si>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</si>
  <si>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</si>
  <si>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</si>
  <si>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</si>
  <si>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</si>
  <si>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</si>
  <si>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</si>
  <si>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</si>
  <si>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</si>
  <si>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</si>
  <si>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</si>
  <si>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</si>
  <si>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</si>
  <si>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</si>
  <si>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</si>
  <si>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</si>
  <si>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</si>
  <si>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</si>
  <si>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</si>
  <si>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</si>
  <si>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</si>
  <si>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</si>
  <si>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</si>
  <si>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</si>
  <si>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</si>
  <si>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</si>
  <si>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</si>
  <si>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</si>
  <si>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</si>
  <si>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</si>
  <si>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</si>
  <si>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</si>
  <si>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</si>
  <si>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</si>
  <si>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</si>
  <si>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</si>
  <si>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</si>
  <si>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</si>
  <si>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</si>
  <si>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</si>
  <si>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</si>
  <si>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</si>
  <si>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</si>
  <si>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</si>
  <si>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</si>
  <si>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</si>
  <si>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</si>
  <si>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</si>
  <si>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</si>
  <si>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</si>
  <si>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</si>
  <si>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</si>
  <si>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</si>
  <si>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</si>
  <si>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</si>
  <si>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</si>
  <si>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</si>
  <si>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</si>
  <si>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</si>
  <si>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</si>
  <si>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</si>
  <si>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</si>
  <si>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</si>
  <si>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</si>
  <si>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</si>
  <si>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</si>
  <si>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</si>
  <si>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</si>
  <si>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</si>
  <si>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</si>
  <si>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</si>
  <si>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</si>
  <si>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</si>
  <si>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</si>
  <si>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</si>
  <si>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</si>
  <si>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</si>
  <si>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</si>
  <si>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</si>
  <si>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</si>
  <si>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</si>
  <si>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</si>
  <si>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</si>
  <si>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</si>
  <si>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</si>
  <si>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</si>
  <si>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</si>
  <si>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</si>
  <si>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</si>
  <si>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</si>
  <si>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</si>
  <si>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</si>
  <si>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</si>
  <si>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</si>
  <si>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</si>
  <si>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</si>
  <si>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</si>
  <si>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</si>
  <si>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</si>
  <si>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</si>
  <si>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</si>
  <si>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</si>
  <si>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</si>
  <si>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</si>
  <si>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</si>
  <si>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</si>
  <si>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</si>
  <si>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</si>
  <si>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</si>
  <si>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</si>
  <si>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</si>
  <si>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</si>
  <si>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</si>
  <si>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</si>
  <si>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</si>
  <si>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</si>
  <si>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</si>
  <si>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</si>
  <si>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</si>
  <si>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</si>
  <si>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</si>
  <si>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</si>
  <si>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</si>
  <si>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</si>
  <si>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</si>
  <si>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</si>
  <si>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</si>
  <si>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</si>
  <si>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</si>
  <si>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</si>
  <si>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</si>
  <si>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</si>
  <si>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</si>
  <si>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</si>
  <si>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</si>
  <si>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</si>
  <si>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</si>
  <si>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</si>
  <si>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</si>
  <si>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</si>
  <si>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</si>
  <si>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</si>
  <si>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</si>
  <si>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</si>
  <si>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</si>
  <si>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</si>
  <si>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</si>
  <si>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</si>
  <si>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</si>
  <si>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</si>
  <si>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</si>
  <si>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</si>
  <si>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</si>
  <si>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</si>
  <si>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</si>
  <si>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</si>
  <si>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</si>
  <si>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</si>
  <si>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</si>
  <si>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</si>
  <si>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</si>
  <si>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</si>
  <si>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</si>
  <si>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</si>
  <si>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</si>
  <si>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</si>
  <si>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</si>
  <si>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</si>
  <si>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</si>
  <si>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</si>
  <si>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</si>
  <si>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</si>
  <si>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</si>
  <si>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</si>
  <si>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</si>
  <si>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</si>
  <si>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</si>
  <si>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</si>
  <si>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</si>
  <si>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</si>
  <si>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</si>
  <si>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</si>
  <si>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</si>
  <si>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</si>
  <si>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</si>
  <si>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</si>
  <si>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</si>
  <si>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</si>
  <si>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</si>
  <si>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</si>
  <si>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</si>
  <si>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</si>
  <si>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</si>
  <si>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</si>
  <si>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</si>
  <si>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</si>
  <si>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</si>
  <si>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</si>
  <si>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</si>
  <si>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</si>
  <si>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</si>
  <si>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</si>
  <si>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</si>
  <si>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</si>
  <si>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</si>
  <si>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</si>
  <si>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</si>
  <si>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</si>
  <si>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</si>
  <si>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</si>
  <si>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</si>
  <si>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</si>
  <si>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</si>
  <si>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</si>
  <si>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</si>
  <si>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</si>
  <si>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</si>
  <si>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</si>
  <si>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</si>
  <si>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</si>
  <si>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</si>
  <si>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</si>
  <si>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</si>
  <si>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</si>
  <si>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</si>
  <si>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</si>
  <si>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</si>
  <si>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</si>
  <si>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</si>
  <si>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</si>
  <si>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</si>
  <si>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</si>
  <si>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</si>
  <si>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</si>
  <si>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</si>
  <si>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</si>
  <si>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</si>
  <si>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</si>
  <si>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</si>
  <si>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</si>
  <si>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</si>
  <si>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</si>
  <si>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</si>
  <si>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</si>
  <si>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</si>
  <si>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</si>
  <si>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</si>
  <si>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</si>
  <si>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</si>
  <si>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</si>
  <si>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</si>
  <si>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</si>
  <si>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</si>
  <si>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</si>
  <si>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</si>
  <si>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</si>
  <si>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</si>
  <si>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</si>
  <si>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</si>
  <si>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</si>
  <si>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</si>
  <si>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</si>
  <si>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</si>
  <si>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</si>
  <si>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</si>
  <si>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</si>
  <si>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</si>
  <si>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</si>
  <si>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</si>
  <si>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</si>
  <si>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</si>
  <si>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</si>
  <si>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</si>
  <si>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</si>
  <si>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</si>
  <si>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</si>
  <si>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</si>
  <si>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</si>
  <si>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</si>
  <si>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</si>
  <si>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</si>
  <si>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</si>
  <si>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</si>
  <si>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</si>
  <si>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</si>
  <si>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</si>
  <si>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</si>
  <si>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</si>
  <si>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</si>
  <si>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</si>
  <si>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</si>
  <si>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</si>
  <si>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</si>
  <si>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</si>
  <si>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</si>
  <si>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</si>
  <si>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</si>
  <si>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</si>
  <si>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</si>
  <si>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</si>
  <si>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</si>
  <si>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</si>
  <si>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</si>
  <si>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</si>
  <si>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</si>
  <si>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</si>
  <si>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</si>
  <si>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</si>
  <si>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</si>
  <si>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</si>
  <si>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</si>
  <si>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</si>
  <si>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</si>
  <si>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</si>
  <si>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</si>
  <si>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</si>
  <si>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</si>
  <si>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</si>
  <si>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</si>
  <si>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</si>
  <si>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</si>
  <si>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</si>
  <si>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</si>
  <si>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</si>
  <si>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</si>
  <si>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</si>
  <si>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</si>
  <si>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</si>
  <si>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</si>
  <si>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</si>
  <si>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</si>
  <si>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</si>
  <si>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</si>
  <si>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</si>
  <si>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</si>
  <si>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</si>
  <si>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</si>
  <si>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</si>
  <si>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</si>
  <si>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</si>
  <si>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</si>
  <si>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</si>
  <si>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</si>
  <si>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</si>
  <si>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</si>
  <si>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</si>
  <si>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</si>
  <si>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</si>
  <si>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</si>
  <si>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</si>
  <si>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</si>
  <si>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</si>
  <si>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</si>
  <si>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</si>
  <si>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</si>
  <si>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</si>
  <si>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</si>
  <si>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</si>
  <si>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</si>
  <si>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</si>
  <si>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</si>
  <si>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</si>
  <si>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</si>
  <si>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</si>
  <si>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</si>
  <si>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</si>
  <si>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</si>
  <si>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</si>
  <si>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</si>
  <si>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</si>
  <si>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</si>
  <si>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</si>
  <si>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</si>
  <si>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</si>
  <si>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</si>
  <si>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</si>
  <si>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</si>
  <si>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</si>
  <si>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</si>
  <si>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</si>
  <si>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</si>
  <si>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</si>
  <si>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</si>
  <si>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</si>
  <si>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</si>
  <si>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</si>
  <si>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</si>
  <si>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</si>
  <si>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</si>
  <si>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</si>
  <si>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</si>
  <si>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</si>
  <si>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</si>
  <si>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</si>
  <si>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</si>
  <si>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</si>
  <si>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</si>
  <si>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</si>
  <si>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</si>
  <si>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</si>
  <si>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</si>
  <si>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</si>
  <si>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</si>
  <si>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</si>
  <si>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</si>
  <si>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</si>
  <si>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</si>
  <si>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</si>
  <si>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</si>
  <si>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</si>
  <si>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</si>
  <si>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</si>
  <si>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</si>
  <si>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</si>
  <si>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</si>
  <si>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</si>
  <si>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</si>
  <si>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</si>
  <si>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</si>
  <si>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</si>
  <si>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</si>
  <si>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</si>
  <si>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</si>
  <si>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</si>
  <si>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</si>
  <si>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</si>
  <si>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</si>
  <si>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</si>
  <si>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</si>
  <si>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</si>
  <si>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</si>
  <si>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</si>
  <si>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</si>
  <si>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</si>
  <si>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</si>
  <si>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</si>
  <si>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</si>
  <si>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</si>
  <si>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</si>
  <si>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</si>
  <si>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</si>
  <si>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</si>
  <si>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</si>
  <si>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</si>
  <si>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</si>
  <si>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</si>
  <si>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</si>
  <si>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</si>
  <si>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</si>
  <si>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</si>
  <si>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</si>
  <si>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</si>
  <si>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</si>
  <si>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</si>
  <si>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</si>
  <si>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</si>
  <si>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</si>
  <si>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</si>
  <si>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</si>
  <si>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</si>
  <si>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</si>
  <si>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</si>
  <si>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</si>
  <si>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</si>
  <si>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</si>
  <si>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</si>
  <si>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</si>
  <si>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</si>
  <si>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</si>
  <si>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</si>
  <si>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</si>
  <si>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</si>
  <si>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</si>
  <si>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</si>
  <si>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</si>
  <si>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</si>
  <si>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</si>
  <si>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</si>
  <si>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</si>
  <si>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</si>
  <si>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</si>
  <si>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</si>
  <si>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</si>
  <si>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</si>
  <si>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</si>
  <si>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</si>
  <si>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</si>
  <si>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</si>
  <si>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</si>
  <si>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</si>
  <si>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</si>
  <si>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</si>
  <si>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</si>
  <si>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</si>
  <si>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</si>
  <si>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</si>
  <si>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</si>
  <si>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</si>
  <si>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</si>
  <si>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</si>
  <si>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</si>
  <si>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</si>
  <si>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</si>
  <si>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</si>
  <si>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</si>
  <si>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</si>
  <si>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</si>
  <si>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</si>
  <si>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</si>
  <si>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</si>
  <si>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</si>
  <si>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</si>
  <si>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</si>
  <si>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</si>
  <si>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</si>
  <si>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</si>
  <si>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</si>
  <si>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</si>
  <si>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</si>
  <si>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</si>
  <si>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</si>
  <si>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</si>
  <si>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</si>
  <si>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</si>
  <si>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</si>
  <si>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</si>
  <si>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</si>
  <si>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</si>
  <si>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</si>
  <si>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</si>
  <si>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</si>
  <si>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</si>
  <si>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</si>
  <si>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</si>
  <si>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</si>
  <si>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</si>
  <si>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</si>
  <si>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</si>
  <si>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</si>
  <si>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</si>
  <si>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</si>
  <si>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</si>
  <si>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</si>
  <si>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</si>
  <si>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</si>
  <si>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</si>
  <si>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</si>
  <si>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</si>
  <si>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</si>
  <si>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</si>
  <si>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</si>
  <si>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</si>
  <si>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</si>
  <si>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</si>
  <si>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</si>
  <si>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</si>
  <si>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</si>
  <si>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</si>
  <si>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</si>
  <si>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</si>
  <si>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</si>
  <si>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</si>
  <si>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</si>
  <si>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</si>
  <si>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</si>
  <si>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</si>
  <si>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</si>
  <si>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</si>
  <si>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</si>
  <si>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</si>
  <si>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</si>
  <si>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</si>
  <si>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</si>
  <si>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</si>
  <si>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</si>
  <si>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</si>
  <si>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</si>
  <si>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</si>
  <si>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</si>
  <si>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</si>
  <si>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</si>
  <si>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</si>
  <si>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</si>
  <si>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</si>
  <si>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</si>
  <si>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</si>
  <si>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</si>
  <si>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</si>
  <si>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</si>
  <si>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</si>
  <si>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</si>
  <si>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</si>
  <si>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</si>
  <si>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</si>
  <si>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</si>
  <si>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</si>
  <si>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</si>
  <si>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</si>
  <si>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</si>
  <si>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</si>
  <si>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</si>
  <si>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</si>
  <si>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</si>
  <si>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</si>
  <si>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</si>
  <si>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</si>
  <si>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</si>
  <si>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</si>
  <si>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</si>
  <si>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</si>
  <si>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</si>
  <si>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</si>
  <si>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</si>
  <si>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</si>
  <si>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</si>
  <si>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</si>
  <si>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</si>
  <si>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</si>
  <si>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</si>
  <si>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</si>
  <si>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</si>
  <si>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</si>
  <si>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</si>
  <si>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</si>
  <si>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</si>
  <si>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</si>
  <si>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</si>
  <si>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</si>
  <si>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</si>
  <si>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</si>
  <si>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</si>
  <si>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</si>
  <si>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</si>
  <si>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</si>
  <si>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</si>
  <si>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</si>
  <si>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</si>
  <si>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</si>
  <si>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</si>
  <si>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</si>
  <si>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</si>
  <si>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</si>
  <si>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</si>
  <si>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</si>
  <si>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</si>
  <si>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</si>
  <si>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</si>
  <si>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</si>
  <si>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</si>
  <si>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</si>
  <si>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</si>
  <si>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</si>
  <si>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</si>
  <si>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</si>
  <si>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</si>
  <si>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</si>
  <si>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</si>
  <si>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</si>
  <si>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</si>
  <si>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</si>
  <si>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</si>
  <si>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</si>
  <si>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</si>
  <si>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</si>
  <si>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</si>
  <si>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</si>
  <si>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</si>
  <si>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</si>
  <si>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</si>
  <si>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</si>
  <si>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</si>
  <si>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</si>
  <si>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</si>
  <si>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</si>
  <si>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</si>
  <si>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</si>
  <si>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</si>
  <si>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</si>
  <si>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</si>
  <si>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</si>
  <si>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</si>
  <si>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</si>
  <si>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</si>
  <si>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</si>
  <si>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</si>
  <si>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</si>
  <si>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</si>
  <si>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</si>
  <si>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</si>
  <si>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</si>
  <si>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</si>
  <si>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</si>
  <si>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</si>
  <si>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</si>
  <si>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</si>
  <si>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</si>
  <si>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</si>
  <si>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</si>
  <si>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</si>
  <si>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</si>
  <si>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</si>
  <si>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</si>
  <si>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</si>
  <si>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</si>
  <si>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</si>
  <si>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</si>
  <si>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</si>
  <si>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</si>
  <si>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</si>
  <si>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</si>
  <si>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</si>
  <si>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</si>
  <si>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</si>
  <si>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</si>
  <si>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</si>
  <si>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</si>
  <si>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</si>
  <si>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</si>
  <si>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</si>
  <si>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</si>
  <si>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</si>
  <si>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</si>
  <si>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</si>
  <si>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</si>
  <si>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</si>
  <si>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</si>
  <si>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</si>
  <si>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</si>
  <si>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</si>
  <si>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</si>
  <si>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</si>
  <si>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</si>
  <si>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</si>
  <si>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</si>
  <si>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</si>
  <si>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</si>
  <si>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</si>
  <si>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</si>
  <si>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</si>
  <si>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</si>
  <si>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</si>
  <si>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</si>
  <si>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</si>
  <si>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</si>
  <si>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</si>
  <si>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</si>
  <si>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</si>
  <si>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</si>
  <si>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</si>
  <si>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</si>
  <si>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</si>
  <si>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</si>
  <si>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</si>
  <si>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</si>
  <si>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</si>
  <si>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</si>
  <si>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</si>
  <si>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</si>
  <si>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</si>
  <si>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</si>
  <si>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</si>
  <si>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</si>
  <si>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</si>
  <si>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</si>
  <si>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</si>
  <si>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</si>
  <si>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</si>
  <si>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</si>
  <si>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</si>
  <si>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</si>
  <si>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</si>
  <si>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</si>
  <si>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</si>
  <si>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</si>
  <si>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</si>
  <si>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</si>
  <si>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</si>
  <si>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</si>
  <si>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</si>
  <si>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</si>
  <si>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</si>
  <si>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</si>
  <si>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</si>
  <si>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</si>
  <si>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</si>
  <si>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</si>
  <si>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</si>
  <si>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</si>
  <si>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</si>
  <si>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</si>
  <si>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</si>
  <si>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</si>
  <si>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</si>
  <si>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</si>
  <si>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</si>
  <si>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</si>
  <si>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</si>
  <si>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</si>
  <si>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</si>
  <si>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</si>
  <si>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</si>
  <si>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</si>
  <si>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</si>
  <si>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</si>
  <si>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</si>
  <si>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</si>
  <si>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</si>
  <si>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</si>
  <si>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</si>
  <si>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</si>
  <si>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</si>
  <si>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</si>
  <si>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</si>
  <si>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</si>
  <si>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</si>
  <si>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</si>
  <si>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</si>
  <si>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</si>
  <si>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</si>
  <si>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</si>
  <si>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</si>
  <si>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</si>
  <si>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</si>
  <si>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</si>
  <si>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</si>
  <si>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</si>
  <si>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</si>
  <si>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</si>
  <si>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</si>
  <si>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</si>
  <si>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</si>
  <si>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</si>
  <si>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</si>
  <si>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</si>
  <si>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</si>
  <si>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</si>
  <si>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</si>
  <si>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</si>
  <si>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</si>
  <si>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</si>
  <si>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</si>
  <si>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</si>
  <si>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</si>
  <si>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</si>
  <si>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</si>
  <si>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</si>
  <si>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</si>
  <si>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</si>
  <si>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</si>
  <si>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</si>
  <si>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</si>
  <si>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</si>
  <si>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</si>
  <si>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</si>
  <si>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</si>
  <si>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</si>
  <si>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</si>
  <si>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</si>
  <si>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</si>
  <si>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</si>
  <si>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</si>
  <si>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</si>
  <si>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</si>
  <si>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</si>
  <si>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</si>
  <si>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</si>
  <si>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</si>
  <si>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</si>
  <si>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</si>
  <si>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</si>
  <si>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</si>
  <si>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</si>
  <si>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</si>
  <si>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</si>
  <si>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</si>
  <si>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</si>
  <si>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</si>
  <si>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</si>
  <si>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</si>
  <si>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</si>
  <si>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</si>
  <si>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</si>
  <si>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</si>
  <si>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</si>
  <si>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</si>
  <si>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</si>
  <si>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</si>
  <si>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</si>
  <si>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</si>
  <si>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</si>
  <si>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</si>
  <si>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</si>
  <si>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</si>
  <si>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</si>
  <si>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</si>
  <si>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</si>
  <si>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</si>
  <si>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</si>
  <si>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</si>
  <si>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</si>
  <si>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</si>
  <si>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</si>
  <si>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</si>
  <si>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</si>
  <si>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</si>
  <si>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</si>
  <si>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</si>
  <si>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</si>
  <si>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</si>
  <si>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</si>
  <si>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</si>
  <si>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</si>
  <si>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</si>
  <si>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</si>
  <si>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</si>
  <si>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</si>
  <si>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</si>
  <si>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</si>
  <si>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</si>
  <si>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</si>
  <si>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</si>
  <si>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</si>
  <si>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</si>
  <si>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</si>
  <si>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</si>
  <si>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</si>
  <si>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</si>
  <si>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</si>
  <si>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</si>
  <si>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</si>
  <si>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</si>
  <si>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</si>
  <si>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</si>
  <si>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</si>
  <si>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</si>
  <si>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</si>
  <si>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</si>
  <si>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</si>
  <si>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</si>
  <si>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</si>
  <si>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</si>
  <si>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</si>
  <si>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</si>
  <si>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</si>
  <si>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</si>
  <si>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</si>
  <si>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</si>
  <si>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</si>
  <si>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</si>
  <si>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</si>
  <si>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</si>
  <si>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</si>
  <si>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</si>
  <si>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</si>
  <si>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</si>
  <si>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</si>
  <si>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</si>
  <si>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</si>
  <si>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</si>
  <si>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</si>
  <si>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</si>
  <si>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</si>
  <si>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</si>
  <si>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</si>
  <si>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</si>
  <si>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</si>
  <si>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</si>
  <si>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</si>
  <si>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</si>
  <si>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</si>
  <si>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</si>
  <si>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</si>
  <si>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</si>
  <si>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</si>
  <si>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</si>
  <si>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</si>
  <si>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</si>
  <si>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</si>
  <si>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</si>
  <si>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</si>
  <si>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</si>
  <si>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</si>
  <si>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</si>
  <si>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</si>
  <si>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</si>
  <si>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</si>
  <si>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</si>
  <si>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</si>
  <si>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</si>
  <si>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</si>
  <si>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</si>
  <si>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</si>
  <si>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</si>
  <si>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</si>
  <si>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</si>
  <si>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</si>
  <si>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</si>
  <si>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</si>
  <si>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</si>
  <si>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</si>
  <si>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</si>
  <si>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</si>
  <si>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</si>
  <si>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</si>
  <si>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</si>
  <si>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</si>
  <si>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</si>
  <si>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</si>
  <si>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</si>
  <si>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</si>
  <si>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</si>
  <si>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</si>
  <si>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</si>
  <si>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</si>
  <si>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</si>
  <si>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</si>
  <si>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</si>
  <si>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</si>
  <si>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</si>
  <si>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</si>
  <si>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</si>
  <si>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</si>
  <si>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</si>
  <si>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</si>
  <si>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</si>
  <si>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</si>
  <si>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</si>
  <si>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</si>
  <si>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</si>
  <si>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</si>
  <si>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</si>
  <si>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</si>
  <si>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</si>
  <si>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</si>
  <si>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</si>
  <si>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</si>
  <si>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</si>
  <si>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</si>
  <si>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</si>
  <si>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</si>
  <si>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</si>
  <si>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</si>
  <si>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</si>
  <si>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</si>
  <si>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</si>
  <si>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</si>
  <si>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</si>
  <si>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</si>
  <si>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</si>
  <si>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</si>
  <si>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</si>
  <si>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</si>
  <si>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</si>
  <si>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</si>
  <si>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</si>
  <si>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</si>
  <si>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</si>
  <si>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</si>
  <si>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</si>
  <si>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</si>
  <si>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</si>
  <si>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</si>
  <si>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</si>
  <si>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</si>
  <si>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</si>
  <si>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</si>
  <si>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</si>
  <si>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</si>
  <si>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</si>
  <si>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</si>
  <si>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</si>
  <si>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</si>
  <si>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</si>
  <si>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</si>
  <si>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</si>
  <si>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</si>
  <si>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</si>
  <si>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</si>
  <si>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</si>
  <si>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</si>
  <si>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</si>
  <si>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</si>
  <si>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</si>
  <si>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</si>
  <si>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</si>
  <si>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</si>
  <si>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</si>
  <si>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</si>
  <si>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</si>
  <si>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</si>
  <si>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</si>
  <si>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</si>
  <si>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</si>
  <si>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</si>
  <si>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</si>
  <si>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</si>
  <si>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</si>
  <si>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</si>
  <si>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</si>
  <si>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</si>
  <si>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</si>
  <si>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</si>
  <si>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</si>
  <si>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</si>
  <si>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</si>
  <si>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</si>
  <si>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</si>
  <si>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</si>
  <si>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</si>
  <si>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</si>
  <si>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</si>
  <si>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</si>
  <si>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</si>
  <si>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</si>
  <si>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</si>
  <si>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</si>
  <si>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</si>
  <si>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</si>
  <si>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</si>
  <si>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</si>
  <si>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</si>
  <si>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</si>
  <si>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</si>
  <si>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</si>
  <si>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</si>
  <si>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</si>
  <si>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</si>
  <si>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</si>
  <si>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</si>
  <si>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</si>
  <si>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</si>
  <si>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</si>
  <si>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</si>
  <si>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</si>
  <si>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</si>
  <si>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</si>
  <si>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</si>
  <si>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</si>
  <si>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</si>
  <si>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</si>
  <si>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</si>
  <si>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</si>
  <si>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</si>
  <si>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</si>
  <si>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</si>
  <si>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</si>
  <si>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</si>
  <si>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</si>
  <si>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</si>
  <si>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</si>
  <si>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</si>
  <si>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</si>
  <si>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</si>
  <si>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</si>
  <si>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</si>
  <si>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</si>
  <si>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</si>
  <si>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</si>
  <si>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</si>
  <si>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</si>
  <si>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</si>
  <si>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</si>
  <si>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</si>
  <si>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</si>
  <si>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</si>
  <si>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</si>
  <si>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</si>
  <si>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</si>
  <si>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</si>
  <si>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</si>
  <si>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</si>
  <si>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</si>
  <si>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</si>
  <si>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</si>
  <si>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</si>
  <si>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</si>
  <si>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</si>
  <si>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</si>
  <si>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</si>
  <si>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</si>
  <si>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</si>
  <si>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</si>
  <si>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</si>
  <si>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</si>
  <si>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</si>
  <si>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</si>
  <si>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</si>
  <si>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</si>
  <si>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</si>
  <si>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</si>
  <si>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</si>
  <si>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</si>
  <si>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</si>
  <si>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</si>
  <si>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</si>
  <si>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</si>
  <si>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</si>
  <si>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</si>
  <si>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</si>
  <si>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</si>
  <si>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</si>
  <si>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</si>
  <si>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</si>
  <si>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</si>
  <si>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</si>
  <si>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</si>
  <si>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</si>
  <si>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</si>
  <si>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</si>
  <si>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</si>
  <si>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</si>
  <si>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</si>
  <si>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</si>
  <si>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</si>
  <si>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</si>
  <si>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</si>
  <si>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</si>
  <si>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</si>
  <si>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</si>
  <si>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</si>
  <si>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</si>
  <si>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</si>
  <si>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</si>
  <si>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</si>
  <si>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</si>
  <si>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</si>
  <si>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</si>
  <si>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</si>
  <si>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</si>
  <si>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</si>
  <si>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</si>
  <si>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</si>
  <si>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</si>
  <si>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</si>
  <si>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</si>
  <si>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</si>
  <si>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</si>
  <si>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</si>
  <si>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</si>
  <si>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</si>
  <si>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</si>
  <si>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</si>
  <si>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</si>
  <si>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</si>
  <si>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</si>
  <si>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</si>
  <si>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</si>
  <si>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</si>
  <si>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</si>
  <si>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</si>
  <si>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</si>
  <si>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</si>
  <si>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</si>
  <si>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</si>
  <si>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</si>
  <si>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</si>
  <si>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</si>
  <si>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</si>
  <si>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</si>
  <si>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</si>
  <si>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</si>
  <si>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</si>
  <si>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</si>
  <si>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</si>
  <si>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</si>
  <si>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</si>
  <si>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</si>
  <si>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</si>
  <si>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</si>
  <si>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</si>
  <si>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</si>
  <si>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</si>
  <si>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</si>
  <si>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</si>
  <si>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</si>
  <si>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</si>
  <si>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</si>
  <si>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</si>
  <si>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</si>
  <si>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</si>
  <si>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</si>
  <si>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</si>
  <si>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</si>
  <si>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</si>
  <si>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</si>
  <si>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</si>
  <si>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</si>
  <si>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</si>
  <si>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</si>
  <si>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</si>
  <si>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</si>
  <si>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</si>
  <si>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</si>
  <si>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</si>
  <si>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</si>
  <si>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</si>
  <si>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</si>
  <si>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</si>
  <si>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</si>
  <si>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</si>
  <si>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</si>
  <si>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</si>
  <si>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</si>
  <si>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</si>
  <si>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</si>
  <si>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</si>
  <si>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</si>
  <si>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</si>
  <si>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</si>
  <si>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</si>
  <si>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</si>
  <si>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</si>
  <si>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</si>
  <si>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</si>
  <si>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</si>
  <si>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</si>
  <si>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</si>
  <si>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</si>
  <si>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</si>
  <si>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</si>
  <si>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</si>
  <si>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</si>
  <si>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</si>
  <si>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</si>
  <si>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</si>
  <si>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</si>
  <si>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</si>
  <si>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</si>
  <si>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</si>
  <si>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</si>
  <si>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</si>
  <si>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</si>
  <si>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</si>
  <si>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</si>
  <si>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</si>
  <si>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</si>
  <si>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</si>
  <si>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</si>
  <si>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</si>
  <si>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</si>
  <si>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</si>
  <si>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</si>
  <si>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</si>
  <si>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</si>
  <si>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</si>
  <si>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</si>
  <si>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</si>
  <si>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</si>
  <si>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</si>
  <si>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</si>
  <si>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</si>
  <si>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</si>
  <si>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</si>
  <si>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</si>
  <si>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</si>
  <si>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</si>
  <si>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</si>
  <si>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</si>
  <si>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</si>
  <si>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</si>
  <si>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</si>
  <si>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</si>
  <si>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</si>
  <si>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</si>
  <si>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</si>
  <si>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</si>
  <si>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</si>
  <si>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</si>
  <si>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</si>
  <si>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</si>
  <si>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</si>
  <si>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</si>
  <si>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</si>
  <si>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</si>
  <si>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</si>
  <si>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</si>
  <si>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</si>
  <si>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</si>
  <si>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</si>
  <si>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</si>
  <si>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</si>
  <si>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</si>
  <si>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</si>
  <si>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</si>
  <si>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</si>
  <si>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</si>
  <si>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</si>
  <si>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</si>
  <si>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</si>
  <si>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</si>
  <si>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</si>
  <si>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</si>
  <si>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</si>
  <si>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</si>
  <si>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</si>
  <si>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</si>
  <si>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</si>
  <si>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</si>
  <si>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</si>
  <si>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</si>
  <si>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</si>
  <si>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</si>
  <si>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</si>
  <si>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</si>
  <si>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</si>
  <si>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</si>
  <si>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</si>
  <si>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</si>
  <si>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</si>
  <si>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</si>
  <si>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</si>
  <si>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</si>
  <si>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</si>
  <si>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</si>
  <si>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</si>
  <si>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</si>
  <si>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</si>
  <si>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</si>
  <si>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</si>
  <si>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</si>
  <si>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</si>
  <si>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</si>
  <si>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</si>
  <si>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</si>
  <si>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</si>
  <si>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</si>
  <si>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</si>
  <si>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</si>
  <si>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</si>
  <si>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</si>
  <si>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</si>
  <si>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</si>
  <si>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</si>
  <si>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</si>
  <si>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</si>
  <si>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</si>
  <si>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</si>
  <si>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</si>
  <si>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</si>
  <si>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</si>
  <si>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</si>
  <si>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</si>
  <si>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</si>
  <si>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</si>
  <si>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</si>
  <si>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</si>
  <si>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</si>
  <si>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</si>
  <si>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</si>
  <si>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</si>
  <si>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</si>
  <si>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</si>
  <si>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</si>
  <si>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</si>
  <si>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</si>
  <si>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</si>
  <si>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</si>
  <si>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</si>
  <si>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</si>
  <si>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</si>
  <si>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</si>
  <si>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</si>
  <si>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</si>
  <si>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</si>
  <si>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</si>
  <si>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</si>
  <si>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</si>
  <si>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</si>
  <si>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</si>
  <si>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</si>
  <si>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</si>
  <si>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</si>
  <si>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</si>
  <si>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</si>
  <si>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</si>
  <si>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</si>
  <si>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</si>
  <si>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</si>
  <si>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</si>
  <si>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</si>
  <si>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</si>
  <si>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</si>
  <si>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</si>
  <si>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</si>
  <si>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</si>
  <si>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</si>
  <si>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</si>
  <si>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</si>
  <si>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</si>
  <si>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</si>
  <si>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</si>
  <si>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</si>
  <si>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</si>
  <si>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</si>
  <si>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</si>
  <si>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</si>
  <si>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</si>
  <si>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</si>
  <si>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</si>
  <si>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</si>
  <si>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</si>
  <si>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</si>
  <si>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</si>
  <si>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</si>
  <si>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</si>
  <si>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</si>
  <si>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</si>
  <si>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</si>
  <si>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</si>
  <si>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</si>
  <si>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</si>
  <si>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</si>
  <si>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</si>
  <si>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</si>
  <si>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</si>
  <si>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</si>
  <si>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</si>
  <si>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</si>
  <si>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</si>
  <si>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</si>
  <si>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</si>
  <si>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</si>
  <si>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</si>
  <si>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</si>
  <si>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</si>
  <si>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</si>
  <si>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</si>
  <si>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</si>
  <si>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</si>
  <si>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</si>
  <si>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</si>
  <si>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</si>
  <si>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</si>
  <si>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</si>
  <si>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</si>
  <si>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</si>
  <si>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</si>
  <si>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</si>
  <si>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</si>
  <si>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</si>
  <si>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</si>
  <si>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</si>
  <si>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</si>
  <si>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</si>
  <si>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</si>
  <si>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</si>
  <si>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</si>
  <si>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</si>
  <si>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</si>
  <si>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</si>
  <si>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</si>
  <si>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</si>
  <si>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</si>
  <si>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</si>
  <si>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</si>
  <si>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</si>
  <si>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</si>
  <si>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</si>
  <si>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</si>
  <si>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</si>
  <si>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</si>
  <si>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</si>
  <si>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</si>
  <si>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</si>
  <si>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</si>
  <si>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</si>
  <si>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</si>
  <si>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</si>
  <si>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</si>
  <si>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</si>
  <si>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</si>
  <si>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</si>
  <si>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</si>
  <si>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</si>
  <si>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</si>
  <si>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</si>
  <si>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</si>
  <si>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</si>
  <si>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</si>
  <si>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</si>
  <si>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</si>
  <si>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</si>
  <si>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</si>
  <si>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</si>
  <si>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</si>
  <si>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</si>
  <si>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</si>
  <si>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</si>
  <si>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</si>
  <si>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</si>
  <si>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</si>
  <si>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</si>
  <si>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</si>
  <si>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</si>
  <si>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</si>
  <si>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</si>
  <si>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</si>
  <si>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</si>
  <si>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</si>
  <si>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</si>
  <si>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</si>
  <si>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</si>
  <si>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</si>
  <si>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</si>
  <si>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</si>
  <si>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</si>
  <si>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</si>
  <si>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</si>
  <si>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</si>
  <si>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</si>
  <si>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</si>
  <si>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</si>
  <si>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</si>
  <si>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</si>
  <si>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</si>
  <si>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</si>
  <si>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</si>
  <si>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</si>
  <si>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</si>
  <si>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</si>
  <si>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</si>
  <si>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</si>
  <si>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</si>
  <si>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</si>
  <si>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</si>
  <si>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</si>
  <si>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</si>
  <si>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</si>
  <si>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</si>
  <si>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</si>
  <si>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</si>
  <si>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</si>
  <si>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</si>
  <si>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</si>
  <si>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</si>
  <si>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</si>
  <si>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</si>
  <si>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</si>
  <si>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</si>
  <si>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</si>
  <si>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</si>
  <si>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</si>
  <si>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</si>
  <si>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</si>
  <si>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</si>
  <si>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</si>
  <si>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</si>
  <si>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</si>
  <si>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</si>
  <si>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</si>
  <si>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</si>
  <si>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</si>
  <si>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</si>
  <si>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</si>
  <si>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</si>
  <si>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</si>
  <si>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</si>
  <si>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</si>
  <si>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</si>
  <si>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</si>
  <si>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</si>
  <si>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</si>
  <si>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</si>
  <si>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</si>
  <si>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</si>
  <si>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</si>
  <si>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</si>
  <si>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</si>
  <si>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</si>
  <si>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</si>
  <si>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</si>
  <si>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</si>
  <si>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</si>
  <si>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</si>
  <si>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</si>
  <si>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</si>
  <si>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</si>
  <si>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</si>
  <si>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</si>
  <si>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</si>
  <si>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</si>
  <si>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</si>
  <si>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</si>
  <si>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</si>
  <si>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</si>
  <si>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</si>
  <si>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</si>
  <si>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</si>
  <si>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</si>
  <si>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</si>
  <si>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</si>
  <si>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</si>
  <si>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</si>
  <si>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</si>
  <si>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</si>
  <si>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</si>
  <si>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</si>
  <si>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</si>
  <si>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</si>
  <si>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</si>
  <si>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</si>
  <si>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</si>
  <si>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</si>
  <si>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</si>
  <si>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</si>
  <si>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</si>
  <si>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</si>
  <si>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</si>
  <si>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</si>
  <si>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</si>
  <si>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</si>
  <si>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</si>
  <si>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</si>
  <si>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</si>
  <si>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</si>
  <si>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</si>
  <si>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</si>
  <si>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</si>
  <si>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</si>
  <si>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</si>
  <si>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</si>
  <si>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</si>
  <si>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</si>
  <si>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</si>
  <si>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</si>
  <si>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</si>
  <si>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</si>
  <si>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</si>
  <si>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</si>
  <si>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</si>
  <si>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</si>
  <si>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</si>
  <si>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</si>
  <si>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</si>
  <si>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</si>
  <si>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</si>
  <si>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</si>
  <si>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</si>
  <si>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</si>
  <si>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</si>
  <si>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</si>
  <si>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</si>
  <si>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</si>
  <si>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</si>
  <si>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</si>
  <si>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</si>
  <si>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</si>
  <si>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</si>
  <si>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</si>
  <si>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</si>
  <si>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</si>
  <si>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</si>
  <si>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</si>
  <si>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</si>
  <si>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</si>
  <si>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</si>
  <si>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</si>
  <si>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</si>
  <si>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</si>
  <si>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</si>
  <si>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</si>
  <si>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</si>
  <si>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</si>
  <si>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</si>
  <si>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</si>
  <si>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</si>
  <si>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</si>
  <si>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</si>
  <si>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</si>
  <si>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</si>
  <si>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</si>
  <si>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</si>
  <si>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</si>
  <si>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</si>
  <si>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</si>
  <si>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</si>
  <si>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</si>
  <si>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</si>
  <si>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</si>
  <si>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</si>
  <si>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</si>
  <si>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</si>
  <si>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</si>
  <si>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</si>
  <si>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</si>
  <si>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</si>
  <si>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</si>
  <si>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</si>
  <si>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</si>
  <si>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</si>
  <si>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</si>
  <si>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</si>
  <si>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</si>
  <si>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</si>
  <si>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</si>
  <si>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</si>
  <si>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</si>
  <si>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</si>
  <si>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</si>
  <si>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</si>
  <si>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</si>
  <si>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</si>
  <si>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</si>
  <si>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</si>
  <si>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</si>
  <si>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</si>
  <si>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</si>
  <si>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</si>
  <si>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</si>
  <si>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</si>
  <si>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</si>
  <si>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</si>
  <si>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</si>
  <si>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</si>
  <si>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</si>
  <si>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</si>
  <si>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</si>
  <si>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</si>
  <si>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</si>
  <si>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</si>
  <si>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</si>
  <si>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</si>
  <si>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</si>
  <si>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</si>
  <si>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</si>
  <si>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</si>
  <si>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</si>
  <si>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</si>
  <si>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</si>
  <si>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</si>
  <si>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</si>
  <si>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</si>
  <si>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</si>
  <si>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</si>
  <si>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</si>
  <si>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</si>
  <si>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</si>
  <si>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</si>
  <si>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</si>
  <si>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</si>
  <si>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</si>
  <si>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</si>
  <si>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</si>
  <si>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</si>
  <si>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</si>
  <si>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</si>
  <si>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</si>
  <si>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</si>
  <si>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</si>
  <si>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</si>
  <si>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</si>
  <si>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</si>
  <si>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</si>
  <si>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</si>
  <si>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</si>
  <si>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</si>
  <si>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</si>
  <si>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</si>
  <si>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</si>
  <si>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</si>
  <si>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</si>
  <si>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</si>
  <si>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</si>
  <si>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</si>
  <si>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</si>
  <si>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</si>
  <si>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</si>
  <si>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</si>
  <si>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</si>
  <si>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</si>
  <si>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</si>
  <si>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</si>
  <si>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</si>
  <si>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</si>
  <si>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</si>
  <si>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</si>
  <si>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</si>
  <si>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</si>
  <si>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</si>
  <si>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</si>
  <si>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</si>
  <si>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</si>
  <si>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</si>
  <si>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</si>
  <si>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</si>
  <si>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</si>
  <si>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</si>
  <si>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</si>
  <si>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</si>
  <si>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</si>
  <si>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</si>
  <si>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</si>
  <si>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</si>
  <si>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</si>
  <si>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</si>
  <si>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</si>
  <si>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</si>
  <si>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</si>
  <si>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</si>
  <si>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</si>
  <si>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</si>
  <si>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</si>
  <si>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</si>
  <si>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</si>
  <si>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</si>
  <si>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</si>
  <si>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</si>
  <si>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</si>
  <si>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</si>
  <si>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</si>
  <si>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</si>
  <si>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</si>
  <si>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</si>
  <si>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</si>
  <si>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</si>
  <si>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</si>
  <si>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</si>
  <si>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</si>
  <si>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</si>
  <si>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</si>
  <si>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</si>
  <si>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</si>
  <si>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</si>
  <si>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</si>
  <si>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</si>
  <si>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</si>
  <si>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</si>
  <si>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</si>
  <si>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</si>
  <si>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</si>
  <si>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</si>
  <si>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</si>
  <si>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</si>
  <si>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</si>
  <si>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</si>
  <si>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</si>
  <si>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</si>
  <si>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</si>
  <si>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</si>
  <si>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</si>
  <si>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</si>
  <si>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</si>
  <si>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</si>
  <si>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</si>
  <si>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</si>
  <si>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</si>
  <si>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</si>
  <si>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</si>
  <si>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</si>
  <si>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</si>
  <si>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</si>
  <si>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</si>
  <si>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</si>
  <si>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</si>
  <si>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</si>
  <si>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</si>
  <si>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</si>
  <si>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</si>
  <si>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</si>
  <si>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</si>
  <si>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</si>
  <si>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</si>
  <si>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</si>
  <si>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</si>
  <si>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</si>
  <si>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</si>
  <si>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</si>
  <si>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</si>
  <si>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</si>
  <si>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</si>
  <si>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</si>
  <si>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</si>
  <si>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</si>
  <si>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</si>
  <si>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</si>
  <si>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</si>
  <si>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</si>
  <si>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</si>
  <si>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</si>
  <si>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</si>
  <si>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</si>
  <si>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</si>
  <si>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</si>
  <si>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</si>
  <si>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</si>
  <si>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</si>
  <si>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</si>
  <si>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</si>
  <si>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</si>
  <si>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</si>
  <si>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</si>
  <si>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</si>
  <si>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</si>
  <si>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</si>
  <si>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</si>
  <si>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</si>
  <si>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</si>
  <si>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</si>
  <si>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</si>
  <si>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</si>
  <si>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</si>
  <si>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</si>
  <si>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</si>
  <si>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</si>
  <si>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</si>
  <si>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</si>
  <si>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</si>
  <si>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</si>
  <si>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</si>
  <si>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</si>
  <si>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</si>
  <si>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</si>
  <si>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</si>
  <si>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</si>
  <si>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</si>
  <si>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</si>
  <si>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</si>
  <si>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</si>
  <si>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</si>
  <si>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</si>
  <si>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</si>
  <si>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</si>
  <si>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</si>
  <si>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</si>
  <si>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</si>
  <si>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</si>
  <si>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</si>
  <si>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</si>
  <si>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</si>
  <si>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</si>
  <si>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</si>
  <si>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</si>
  <si>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</si>
  <si>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</si>
  <si>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</si>
  <si>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</si>
  <si>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</si>
  <si>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</si>
  <si>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</si>
  <si>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</si>
  <si>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</si>
  <si>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</si>
  <si>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</si>
  <si>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</si>
  <si>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</si>
  <si>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</si>
  <si>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</si>
  <si>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</si>
  <si>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</si>
  <si>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</si>
  <si>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</si>
  <si>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</si>
  <si>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</si>
  <si>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</si>
  <si>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</si>
  <si>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</si>
  <si>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</si>
  <si>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</si>
  <si>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</si>
  <si>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</si>
  <si>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</si>
  <si>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</si>
  <si>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</si>
  <si>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</si>
  <si>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</si>
  <si>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</si>
  <si>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</si>
  <si>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</si>
  <si>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</si>
  <si>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</si>
  <si>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</si>
  <si>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</si>
  <si>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</si>
  <si>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</si>
  <si>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</si>
  <si>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</si>
  <si>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</si>
  <si>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</si>
  <si>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</si>
  <si>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</si>
  <si>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</si>
  <si>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</si>
  <si>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</si>
  <si>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</si>
  <si>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</si>
  <si>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</si>
  <si>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</si>
  <si>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</si>
  <si>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</si>
  <si>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</si>
  <si>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</si>
  <si>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</si>
  <si>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</si>
  <si>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</si>
  <si>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</si>
  <si>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</si>
  <si>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</si>
  <si>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</si>
  <si>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</si>
  <si>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</si>
  <si>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</si>
  <si>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</si>
  <si>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</si>
  <si>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</si>
  <si>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</si>
  <si>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</si>
  <si>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</si>
  <si>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</si>
  <si>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</si>
  <si>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</si>
  <si>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</si>
  <si>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</si>
  <si>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</si>
  <si>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</si>
  <si>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</si>
  <si>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</si>
  <si>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</si>
  <si>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</si>
  <si>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</si>
  <si>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</si>
  <si>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</si>
  <si>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</si>
  <si>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</si>
  <si>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</si>
  <si>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</si>
  <si>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</si>
  <si>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</si>
  <si>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</si>
  <si>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</si>
  <si>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</si>
  <si>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</si>
  <si>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</si>
  <si>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</si>
  <si>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</si>
  <si>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</si>
  <si>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</si>
  <si>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</si>
  <si>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</si>
  <si>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</si>
  <si>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</si>
  <si>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</si>
  <si>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</si>
  <si>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</si>
  <si>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</si>
  <si>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</si>
  <si>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</si>
  <si>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</si>
  <si>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</si>
  <si>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</si>
  <si>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</si>
  <si>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</si>
  <si>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</si>
  <si>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</si>
  <si>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</si>
  <si>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</si>
  <si>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</si>
  <si>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</si>
  <si>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</si>
  <si>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</si>
  <si>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</si>
  <si>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</si>
  <si>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</si>
  <si>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</si>
  <si>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</si>
  <si>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</si>
  <si>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</si>
  <si>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</si>
  <si>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</si>
  <si>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</si>
  <si>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</si>
  <si>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</si>
  <si>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</si>
  <si>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</si>
  <si>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</si>
  <si>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</si>
  <si>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</si>
  <si>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</si>
  <si>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</si>
  <si>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</si>
  <si>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</si>
  <si>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</si>
  <si>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</si>
  <si>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</si>
  <si>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</si>
  <si>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</si>
  <si>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</si>
  <si>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</si>
  <si>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</si>
  <si>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</si>
  <si>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</si>
  <si>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</si>
  <si>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</si>
  <si>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</si>
  <si>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</si>
  <si>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</si>
  <si>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</si>
  <si>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</si>
  <si>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</si>
  <si>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</si>
  <si>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</si>
  <si>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</si>
  <si>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</si>
  <si>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</si>
  <si>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</si>
  <si>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</si>
  <si>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</si>
  <si>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</si>
  <si>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</si>
  <si>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</si>
  <si>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</si>
  <si>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</si>
  <si>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</si>
  <si>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</si>
  <si>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</si>
  <si>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</si>
  <si>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</si>
  <si>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</si>
  <si>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</si>
  <si>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</si>
  <si>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</si>
  <si>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</si>
  <si>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</si>
  <si>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</si>
  <si>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</si>
  <si>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</si>
  <si>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</si>
  <si>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</si>
  <si>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</si>
  <si>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</si>
  <si>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</si>
  <si>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</si>
  <si>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</si>
  <si>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</si>
  <si>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</si>
  <si>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</si>
  <si>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</si>
  <si>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</si>
  <si>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</si>
  <si>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</si>
  <si>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</si>
  <si>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</si>
  <si>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</si>
  <si>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</si>
  <si>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</si>
  <si>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</si>
  <si>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</si>
  <si>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</si>
  <si>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</si>
  <si>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</si>
  <si>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</si>
  <si>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</si>
  <si>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</si>
  <si>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</si>
  <si>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</si>
  <si>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</si>
  <si>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</si>
  <si>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</si>
  <si>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</si>
  <si>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</si>
  <si>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</si>
  <si>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</si>
  <si>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</si>
  <si>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</si>
  <si>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</si>
  <si>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</si>
  <si>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</si>
  <si>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</si>
  <si>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</si>
  <si>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</si>
  <si>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</si>
  <si>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</si>
  <si>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</si>
  <si>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</si>
  <si>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</si>
  <si>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</si>
  <si>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</si>
  <si>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</si>
  <si>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</si>
  <si>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</si>
  <si>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</si>
  <si>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</si>
  <si>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</si>
  <si>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</si>
  <si>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</si>
  <si>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</si>
  <si>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</si>
  <si>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</si>
  <si>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</si>
  <si>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</si>
  <si>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</si>
  <si>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</si>
  <si>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</si>
  <si>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</si>
  <si>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</si>
  <si>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</si>
  <si>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</si>
  <si>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</si>
  <si>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</si>
  <si>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</si>
  <si>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</si>
  <si>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</si>
  <si>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</si>
  <si>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</si>
  <si>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</si>
  <si>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</si>
  <si>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</si>
  <si>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</si>
  <si>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</si>
  <si>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</si>
  <si>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</si>
  <si>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</si>
  <si>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</si>
  <si>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</si>
  <si>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</si>
  <si>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</si>
  <si>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</si>
  <si>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</si>
  <si>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</si>
  <si>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</si>
  <si>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</si>
  <si>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</si>
  <si>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</si>
  <si>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</si>
  <si>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</si>
  <si>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</si>
  <si>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</si>
  <si>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</si>
  <si>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</si>
  <si>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</si>
  <si>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</si>
  <si>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</si>
  <si>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</si>
  <si>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</si>
  <si>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</si>
  <si>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</si>
  <si>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</si>
  <si>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</si>
  <si>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</si>
  <si>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</si>
  <si>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</si>
  <si>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</si>
  <si>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</si>
  <si>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</si>
  <si>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</si>
  <si>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</si>
  <si>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</si>
  <si>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</si>
  <si>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</si>
  <si>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</si>
  <si>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</si>
  <si>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</si>
  <si>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</si>
  <si>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</si>
  <si>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</si>
  <si>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</si>
  <si>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</si>
  <si>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</si>
  <si>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</si>
  <si>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</si>
  <si>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</si>
  <si>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</si>
  <si>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</si>
  <si>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</si>
  <si>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</si>
  <si>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</si>
  <si>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</si>
  <si>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</si>
  <si>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</si>
  <si>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</si>
  <si>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</si>
  <si>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</si>
  <si>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</si>
  <si>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</si>
  <si>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</si>
  <si>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</si>
  <si>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</si>
  <si>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</si>
  <si>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</si>
  <si>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</si>
  <si>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</si>
  <si>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</si>
  <si>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</si>
  <si>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</si>
  <si>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</si>
  <si>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</si>
  <si>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</si>
  <si>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</si>
  <si>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</si>
  <si>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</si>
  <si>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</si>
  <si>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</si>
  <si>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</si>
  <si>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</si>
  <si>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</si>
  <si>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</si>
  <si>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</si>
  <si>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</si>
  <si>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</si>
  <si>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</si>
  <si>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</si>
  <si>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</si>
  <si>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</si>
  <si>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</si>
  <si>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</si>
  <si>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</si>
  <si>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</si>
  <si>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</si>
  <si>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</si>
  <si>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</si>
  <si>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</si>
  <si>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</si>
  <si>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</si>
  <si>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</si>
  <si>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</si>
  <si>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</si>
  <si>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</si>
  <si>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</si>
  <si>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</si>
  <si>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</si>
  <si>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</si>
  <si>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</si>
  <si>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</si>
  <si>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</si>
  <si>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</si>
  <si>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</si>
  <si>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</si>
  <si>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</si>
  <si>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</si>
  <si>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</si>
  <si>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</si>
  <si>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</si>
  <si>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</si>
  <si>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</si>
  <si>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</si>
  <si>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</si>
  <si>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</si>
  <si>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</si>
  <si>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</si>
  <si>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</si>
  <si>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</si>
  <si>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</si>
  <si>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</si>
  <si>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</si>
  <si>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</si>
  <si>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</si>
  <si>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</si>
  <si>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</si>
  <si>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</si>
  <si>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</si>
  <si>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</si>
  <si>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</si>
  <si>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</si>
  <si>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</si>
  <si>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</si>
  <si>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</si>
  <si>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</si>
  <si>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</si>
  <si>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</si>
  <si>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</si>
  <si>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</si>
  <si>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</si>
  <si>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</si>
  <si>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</si>
  <si>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</si>
  <si>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</si>
  <si>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</si>
  <si>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</si>
  <si>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</si>
  <si>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</si>
  <si>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</si>
  <si>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</si>
  <si>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</si>
  <si>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</si>
  <si>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</si>
  <si>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</si>
  <si>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</si>
  <si>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</si>
  <si>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</si>
  <si>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</si>
  <si>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</si>
  <si>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</si>
  <si>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</si>
  <si>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</si>
  <si>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</si>
  <si>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</si>
  <si>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</si>
  <si>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</si>
  <si>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</si>
  <si>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</si>
  <si>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</si>
  <si>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</si>
  <si>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</si>
  <si>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</si>
  <si>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</si>
  <si>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</si>
  <si>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</si>
  <si>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</si>
  <si>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</si>
  <si>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</si>
  <si>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</si>
  <si>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</si>
  <si>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</si>
  <si>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</si>
  <si>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</si>
  <si>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</si>
  <si>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</si>
  <si>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</si>
  <si>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</si>
  <si>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</si>
  <si>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</si>
  <si>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</si>
  <si>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</si>
  <si>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</si>
  <si>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</si>
  <si>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</si>
  <si>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</si>
  <si>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</si>
  <si>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</si>
  <si>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</si>
  <si>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</si>
  <si>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</si>
  <si>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</si>
  <si>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</si>
  <si>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</si>
  <si>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</si>
  <si>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</si>
  <si>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</si>
  <si>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</si>
  <si>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</si>
  <si>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</si>
  <si>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</si>
  <si>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</si>
  <si>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</si>
  <si>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</si>
  <si>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</si>
  <si>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</si>
  <si>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</si>
  <si>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</si>
  <si>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</si>
  <si>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</si>
  <si>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</si>
  <si>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</si>
  <si>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</si>
  <si>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</si>
  <si>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</si>
  <si>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</si>
  <si>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</si>
  <si>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</si>
  <si>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</si>
  <si>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</si>
  <si>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</si>
  <si>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</si>
  <si>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</si>
  <si>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</si>
  <si>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</si>
  <si>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</si>
  <si>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</si>
  <si>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</si>
  <si>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</si>
  <si>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</si>
  <si>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</si>
  <si>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</si>
  <si>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</si>
  <si>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</si>
  <si>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</si>
  <si>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</si>
  <si>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</si>
  <si>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</si>
  <si>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</si>
  <si>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</si>
  <si>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</si>
  <si>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</si>
  <si>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</si>
  <si>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</si>
  <si>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</si>
  <si>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</si>
  <si>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</si>
  <si>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</si>
  <si>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</si>
  <si>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</si>
  <si>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</si>
  <si>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</si>
  <si>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</si>
  <si>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</si>
  <si>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</si>
  <si>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</si>
  <si>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</si>
  <si>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</si>
  <si>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</si>
  <si>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</si>
  <si>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</si>
  <si>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</si>
  <si>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</si>
  <si>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</si>
  <si>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</si>
  <si>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</si>
  <si>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</si>
  <si>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</si>
  <si>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</si>
  <si>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</si>
  <si>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</si>
  <si>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</si>
  <si>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</si>
  <si>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</si>
  <si>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</si>
  <si>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</si>
  <si>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</si>
  <si>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</si>
  <si>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</si>
  <si>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</si>
  <si>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</si>
  <si>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</si>
  <si>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</si>
  <si>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</si>
  <si>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</si>
  <si>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</si>
  <si>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</si>
  <si>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</si>
  <si>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</si>
  <si>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</si>
  <si>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</si>
  <si>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</si>
  <si>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</si>
  <si>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</si>
  <si>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</si>
  <si>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</si>
  <si>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</si>
  <si>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</si>
  <si>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</si>
  <si>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</si>
  <si>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</si>
  <si>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</si>
  <si>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</si>
  <si>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</si>
  <si>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</si>
  <si>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</si>
  <si>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</si>
  <si>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</si>
  <si>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</si>
  <si>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</si>
  <si>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</si>
  <si>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</si>
  <si>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</si>
  <si>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</si>
  <si>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</si>
  <si>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</si>
  <si>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</si>
  <si>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</si>
  <si>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</si>
  <si>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</si>
  <si>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</si>
  <si>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</si>
  <si>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</si>
  <si>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</si>
  <si>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</si>
  <si>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</si>
  <si>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</si>
  <si>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</si>
  <si>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</si>
  <si>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</si>
  <si>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</si>
  <si>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</si>
  <si>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</si>
  <si>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</si>
  <si>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</si>
  <si>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</si>
  <si>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</si>
  <si>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</si>
  <si>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</si>
  <si>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</si>
  <si>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</si>
  <si>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</si>
  <si>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</si>
  <si>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</si>
  <si>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</si>
  <si>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</si>
  <si>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</si>
  <si>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</si>
  <si>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</si>
  <si>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</si>
  <si>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</si>
  <si>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</si>
  <si>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</si>
  <si>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</si>
  <si>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</si>
  <si>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</si>
  <si>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</si>
  <si>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</si>
  <si>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</si>
  <si>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</si>
  <si>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</si>
  <si>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</si>
  <si>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</si>
  <si>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</si>
  <si>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</si>
  <si>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</si>
  <si>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</si>
  <si>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</si>
  <si>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</si>
  <si>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</si>
  <si>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</si>
  <si>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</si>
  <si>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</si>
  <si>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</si>
  <si>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</si>
  <si>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</si>
  <si>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</si>
  <si>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</si>
  <si>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</si>
  <si>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</si>
  <si>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</si>
  <si>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</si>
  <si>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</si>
  <si>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</si>
  <si>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</si>
  <si>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</si>
  <si>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</si>
  <si>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</si>
  <si>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</si>
  <si>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</si>
  <si>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</si>
  <si>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</si>
  <si>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</si>
  <si>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</si>
  <si>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</si>
  <si>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</si>
  <si>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</si>
  <si>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</si>
  <si>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</si>
  <si>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</si>
  <si>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</si>
  <si>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</si>
  <si>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</si>
  <si>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</si>
  <si>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</si>
  <si>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</si>
  <si>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</si>
  <si>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</si>
  <si>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</si>
  <si>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</si>
  <si>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</si>
  <si>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</si>
  <si>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</si>
  <si>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</si>
  <si>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</si>
  <si>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</si>
  <si>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</si>
  <si>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</si>
  <si>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</si>
  <si>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</si>
  <si>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</si>
  <si>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</si>
  <si>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</si>
  <si>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</si>
  <si>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</si>
  <si>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</si>
  <si>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</si>
  <si>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</si>
  <si>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</si>
  <si>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</si>
  <si>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</si>
  <si>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</si>
  <si>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</si>
  <si>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</si>
  <si>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</si>
  <si>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</si>
  <si>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</si>
  <si>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</si>
  <si>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</si>
  <si>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</si>
  <si>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</si>
  <si>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</si>
  <si>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</si>
  <si>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</si>
  <si>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</si>
  <si>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</si>
  <si>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</si>
  <si>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</si>
  <si>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</si>
  <si>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</si>
  <si>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</si>
  <si>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</si>
  <si>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</si>
  <si>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</si>
  <si>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</si>
  <si>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</si>
  <si>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</si>
  <si>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</si>
  <si>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</si>
  <si>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</si>
  <si>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</si>
  <si>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</si>
  <si>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</si>
  <si>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</si>
  <si>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</si>
  <si>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</si>
  <si>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</si>
  <si>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</si>
  <si>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</si>
  <si>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</si>
  <si>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</si>
  <si>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</si>
  <si>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</si>
  <si>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</si>
  <si>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</si>
  <si>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</si>
  <si>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</si>
  <si>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</si>
  <si>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</si>
  <si>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</si>
  <si>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</si>
  <si>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</si>
  <si>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</si>
  <si>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</si>
  <si>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</si>
  <si>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</si>
  <si>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</si>
  <si>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</si>
  <si>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</si>
  <si>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</si>
  <si>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</si>
  <si>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</si>
  <si>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</si>
  <si>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</si>
  <si>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</si>
  <si>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</si>
  <si>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</si>
  <si>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</si>
  <si>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</si>
  <si>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</si>
  <si>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</si>
  <si>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</si>
  <si>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</si>
  <si>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</si>
  <si>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</si>
  <si>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</si>
  <si>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</si>
  <si>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</si>
  <si>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</si>
  <si>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</si>
  <si>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</si>
  <si>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</si>
  <si>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</si>
  <si>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</si>
  <si>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</si>
  <si>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</si>
  <si>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</si>
  <si>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</si>
  <si>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</si>
  <si>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</si>
  <si>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</si>
  <si>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</si>
  <si>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</si>
  <si>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</si>
  <si>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</si>
  <si>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</si>
  <si>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</si>
  <si>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</si>
  <si>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</si>
  <si>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</si>
  <si>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</si>
  <si>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</si>
  <si>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</si>
  <si>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</si>
  <si>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</si>
  <si>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</si>
  <si>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</si>
  <si>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</si>
  <si>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</si>
  <si>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</si>
  <si>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</si>
  <si>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</si>
  <si>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</si>
  <si>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</si>
  <si>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</si>
  <si>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</si>
  <si>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</si>
  <si>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</si>
  <si>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</si>
  <si>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</si>
  <si>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</si>
  <si>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</si>
  <si>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</si>
  <si>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</si>
  <si>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</si>
  <si>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</si>
  <si>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</si>
  <si>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</si>
  <si>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</si>
  <si>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</si>
  <si>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</si>
  <si>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</si>
  <si>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</si>
  <si>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</si>
  <si>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</si>
  <si>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</si>
  <si>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</si>
  <si>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</si>
  <si>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</si>
  <si>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</si>
  <si>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</si>
  <si>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</si>
  <si>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</si>
  <si>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</si>
  <si>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</si>
  <si>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</si>
  <si>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</si>
  <si>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</si>
  <si>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</si>
  <si>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</si>
  <si>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</si>
  <si>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</si>
  <si>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</si>
  <si>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</si>
  <si>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</si>
  <si>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</si>
  <si>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</si>
  <si>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</si>
  <si>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</si>
  <si>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</si>
  <si>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</si>
  <si>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</si>
  <si>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</si>
  <si>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</si>
  <si>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</si>
  <si>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</si>
  <si>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</si>
  <si>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</si>
  <si>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</si>
  <si>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</si>
  <si>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</si>
  <si>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</si>
  <si>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</si>
  <si>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</si>
  <si>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</si>
  <si>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</si>
  <si>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</si>
  <si>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</si>
  <si>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</si>
  <si>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</si>
  <si>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</si>
  <si>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</si>
  <si>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</si>
  <si>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</si>
  <si>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</si>
  <si>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</si>
  <si>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</si>
  <si>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</si>
  <si>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</si>
  <si>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</si>
  <si>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</si>
  <si>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</si>
  <si>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</si>
  <si>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</si>
  <si>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</si>
  <si>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</si>
  <si>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</si>
  <si>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</si>
  <si>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</si>
  <si>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</si>
  <si>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</si>
  <si>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</si>
  <si>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</si>
  <si>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</si>
  <si>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</si>
  <si>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</si>
  <si>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</si>
  <si>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</si>
  <si>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</si>
  <si>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</si>
  <si>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</si>
  <si>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</si>
  <si>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</si>
  <si>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</si>
  <si>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</si>
  <si>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</si>
  <si>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</si>
  <si>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</si>
  <si>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</si>
  <si>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</si>
  <si>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</si>
  <si>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</si>
  <si>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</si>
  <si>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</si>
  <si>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</si>
  <si>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</si>
  <si>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</si>
  <si>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</si>
  <si>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</si>
  <si>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</si>
  <si>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</si>
  <si>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</si>
  <si>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</si>
  <si>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</si>
  <si>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</si>
  <si>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</si>
  <si>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</si>
  <si>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</si>
  <si>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</si>
  <si>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</si>
  <si>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</si>
  <si>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</si>
  <si>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</si>
  <si>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</si>
  <si>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</si>
  <si>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</si>
  <si>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</si>
  <si>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</si>
  <si>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</si>
  <si>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</si>
  <si>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</si>
  <si>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</si>
  <si>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</si>
  <si>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</si>
  <si>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</si>
  <si>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</si>
  <si>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</si>
  <si>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</si>
  <si>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</si>
  <si>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</si>
  <si>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</si>
  <si>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</si>
  <si>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</si>
  <si>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</si>
  <si>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</si>
  <si>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</si>
  <si>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</si>
  <si>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</si>
  <si>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</si>
  <si>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</si>
  <si>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</si>
  <si>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</si>
  <si>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</si>
  <si>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</si>
  <si>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</si>
  <si>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</si>
  <si>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</si>
  <si>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</si>
  <si>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</si>
  <si>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</si>
  <si>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</si>
  <si>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</si>
  <si>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</si>
  <si>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</si>
  <si>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</si>
  <si>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</si>
  <si>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</si>
  <si>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</si>
  <si>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</si>
  <si>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</si>
  <si>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</si>
  <si>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</si>
  <si>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</si>
  <si>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</si>
  <si>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</si>
  <si>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</si>
  <si>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</si>
  <si>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</si>
  <si>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</si>
  <si>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</si>
  <si>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</si>
  <si>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</si>
  <si>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</si>
  <si>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</si>
  <si>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</si>
  <si>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</si>
  <si>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</si>
  <si>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</si>
  <si>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</si>
  <si>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</si>
  <si>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</si>
  <si>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</si>
  <si>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</si>
  <si>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</si>
  <si>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</si>
  <si>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</si>
  <si>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</si>
  <si>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</si>
  <si>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</si>
  <si>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</si>
  <si>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</si>
  <si>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</si>
  <si>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</si>
  <si>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</si>
  <si>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</si>
  <si>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</si>
  <si>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</si>
  <si>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</si>
  <si>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</si>
  <si>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</si>
  <si>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</si>
  <si>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</si>
  <si>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</si>
  <si>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</si>
  <si>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</si>
  <si>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</si>
  <si>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</si>
  <si>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</si>
  <si>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</si>
  <si>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</si>
  <si>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</si>
  <si>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</si>
  <si>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</si>
  <si>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</si>
  <si>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</si>
  <si>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</si>
  <si>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</si>
  <si>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</si>
  <si>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</si>
  <si>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</si>
  <si>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</si>
  <si>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</si>
  <si>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</si>
  <si>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</si>
  <si>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</si>
  <si>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</si>
  <si>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</si>
  <si>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</si>
  <si>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</si>
  <si>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</si>
  <si>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</si>
  <si>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</si>
  <si>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</si>
  <si>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</si>
  <si>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</si>
  <si>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</si>
  <si>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</si>
  <si>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</si>
  <si>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</si>
  <si>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</si>
  <si>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</si>
  <si>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</si>
  <si>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</si>
  <si>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</si>
  <si>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</si>
  <si>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</si>
  <si>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</si>
  <si>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</si>
  <si>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</si>
  <si>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</si>
  <si>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</si>
  <si>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</si>
  <si>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</si>
  <si>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</si>
  <si>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</si>
  <si>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</si>
  <si>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</si>
  <si>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</si>
  <si>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</si>
  <si>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</si>
  <si>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</si>
  <si>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</si>
  <si>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</si>
  <si>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</si>
  <si>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</si>
  <si>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</si>
  <si>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</si>
  <si>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</si>
  <si>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</si>
  <si>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</si>
  <si>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</si>
  <si>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</si>
  <si>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</si>
  <si>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</si>
  <si>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</si>
  <si>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</si>
  <si>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</si>
  <si>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</si>
  <si>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</si>
  <si>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</si>
  <si>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</si>
  <si>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</si>
  <si>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</si>
  <si>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</si>
  <si>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</si>
  <si>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</si>
  <si>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</si>
  <si>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</si>
  <si>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</si>
  <si>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</si>
  <si>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</si>
  <si>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</si>
  <si>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</si>
  <si>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</si>
  <si>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</si>
  <si>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</si>
  <si>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</si>
  <si>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</si>
  <si>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</si>
  <si>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</si>
  <si>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</si>
  <si>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</si>
  <si>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</si>
  <si>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</si>
  <si>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</si>
  <si>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</si>
  <si>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</si>
  <si>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</si>
  <si>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</si>
  <si>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</si>
  <si>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</si>
  <si>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</si>
  <si>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</si>
  <si>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</si>
  <si>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</si>
  <si>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</si>
  <si>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</si>
  <si>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</si>
  <si>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</si>
  <si>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</si>
  <si>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</si>
  <si>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</si>
  <si>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</si>
  <si>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</si>
  <si>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</si>
  <si>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</si>
  <si>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</si>
  <si>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</si>
  <si>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</si>
  <si>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</si>
  <si>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</si>
  <si>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</si>
  <si>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</si>
  <si>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</si>
  <si>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</si>
  <si>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</si>
  <si>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</si>
  <si>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</si>
  <si>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</si>
  <si>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</si>
  <si>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</si>
  <si>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</si>
  <si>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</si>
  <si>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</si>
  <si>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</si>
  <si>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</si>
  <si>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</si>
  <si>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</si>
  <si>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</si>
  <si>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</si>
  <si>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</si>
  <si>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</si>
  <si>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</si>
  <si>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</si>
  <si>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</si>
  <si>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</si>
  <si>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</si>
  <si>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</si>
  <si>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</si>
  <si>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</si>
  <si>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</si>
  <si>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</si>
  <si>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</si>
  <si>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</si>
  <si>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</si>
  <si>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</si>
  <si>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</si>
  <si>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</si>
  <si>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</si>
  <si>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</si>
  <si>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</si>
  <si>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</si>
  <si>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</si>
  <si>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</si>
  <si>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</si>
  <si>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</si>
  <si>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</si>
  <si>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</si>
  <si>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</si>
  <si>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</si>
  <si>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</si>
  <si>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</si>
  <si>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</si>
  <si>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</si>
  <si>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</si>
  <si>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</si>
  <si>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</si>
  <si>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</si>
  <si>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</si>
  <si>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</si>
  <si>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</si>
  <si>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</si>
  <si>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</si>
  <si>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</si>
  <si>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</si>
  <si>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</si>
  <si>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</si>
  <si>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</si>
  <si>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</si>
  <si>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</si>
  <si>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</si>
  <si>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</si>
  <si>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</si>
  <si>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</si>
  <si>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</si>
  <si>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</si>
  <si>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</si>
  <si>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</si>
  <si>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</si>
  <si>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</si>
  <si>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</si>
  <si>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</si>
  <si>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</si>
  <si>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</si>
  <si>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</si>
  <si>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</si>
  <si>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</si>
  <si>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</si>
  <si>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</si>
  <si>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</si>
  <si>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</si>
  <si>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</si>
  <si>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</si>
  <si>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</si>
  <si>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</si>
  <si>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</si>
  <si>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</si>
  <si>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</si>
  <si>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</si>
  <si>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</si>
  <si>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</si>
  <si>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</si>
  <si>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</si>
  <si>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</si>
  <si>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</si>
  <si>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</si>
  <si>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</si>
  <si>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</si>
  <si>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</si>
  <si>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</si>
  <si>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</si>
  <si>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</si>
  <si>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</si>
  <si>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</si>
  <si>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</si>
  <si>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</si>
  <si>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</si>
  <si>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</si>
  <si>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</si>
  <si>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</si>
  <si>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</si>
  <si>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</si>
  <si>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</si>
  <si>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</si>
  <si>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</si>
  <si>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</si>
  <si>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</si>
  <si>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</si>
  <si>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</si>
  <si>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</si>
  <si>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</si>
  <si>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</si>
  <si>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</si>
  <si>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</si>
  <si>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</si>
  <si>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</si>
  <si>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</si>
  <si>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</si>
  <si>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</si>
  <si>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</si>
  <si>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</si>
  <si>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</si>
  <si>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</si>
  <si>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</si>
  <si>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</si>
  <si>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</si>
  <si>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</si>
  <si>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</si>
  <si>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</si>
  <si>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</si>
  <si>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</si>
  <si>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</si>
  <si>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</si>
  <si>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</si>
  <si>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</si>
  <si>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</si>
  <si>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</si>
  <si>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</si>
  <si>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</si>
  <si>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</si>
  <si>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</si>
  <si>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</si>
  <si>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</si>
  <si>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</si>
  <si>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</si>
  <si>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</si>
  <si>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</si>
  <si>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</si>
  <si>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</si>
  <si>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</si>
  <si>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</si>
  <si>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</si>
  <si>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</si>
  <si>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</si>
  <si>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</si>
  <si>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</si>
  <si>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</si>
  <si>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</si>
  <si>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</si>
  <si>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</si>
  <si>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</si>
  <si>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</si>
  <si>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</si>
  <si>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</si>
  <si>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</si>
  <si>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</si>
  <si>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</si>
  <si>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</si>
  <si>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</si>
  <si>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</si>
  <si>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</si>
  <si>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</si>
  <si>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</si>
  <si>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</si>
  <si>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</si>
  <si>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</si>
  <si>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</si>
  <si>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</si>
  <si>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</si>
  <si>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</si>
  <si>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</si>
  <si>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</si>
  <si>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</si>
  <si>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</si>
  <si>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</si>
  <si>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</si>
  <si>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</si>
  <si>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</si>
  <si>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</si>
  <si>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</si>
  <si>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</si>
  <si>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</si>
  <si>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</si>
  <si>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</si>
  <si>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</si>
  <si>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</si>
  <si>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</si>
  <si>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</si>
  <si>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</si>
  <si>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</si>
  <si>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</si>
  <si>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</si>
  <si>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</si>
  <si>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</si>
  <si>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</si>
  <si>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</si>
  <si>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</si>
  <si>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</si>
  <si>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</si>
  <si>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</si>
  <si>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</si>
  <si>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</si>
  <si>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</si>
  <si>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</si>
  <si>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</si>
  <si>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</si>
  <si>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</si>
  <si>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</si>
  <si>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</si>
  <si>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</si>
  <si>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</si>
  <si>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</si>
  <si>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</si>
  <si>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</si>
  <si>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</si>
  <si>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</si>
  <si>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</si>
  <si>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</si>
  <si>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</si>
  <si>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</si>
  <si>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</si>
  <si>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</si>
  <si>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</si>
  <si>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</si>
  <si>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</si>
  <si>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</si>
  <si>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</si>
  <si>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</si>
  <si>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</si>
  <si>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</si>
  <si>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</si>
  <si>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</si>
  <si>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</si>
  <si>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</si>
  <si>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</si>
  <si>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</si>
  <si>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</si>
  <si>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</si>
  <si>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</si>
  <si>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</si>
  <si>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</si>
  <si>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</si>
  <si>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</si>
  <si>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</si>
  <si>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</si>
  <si>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</si>
  <si>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</si>
  <si>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</si>
  <si>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</si>
  <si>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</si>
  <si>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</si>
  <si>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</si>
  <si>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</si>
  <si>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</si>
  <si>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</si>
  <si>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</si>
  <si>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</si>
  <si>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</si>
  <si>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</si>
  <si>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</si>
  <si>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</si>
  <si>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</si>
  <si>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</si>
  <si>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</si>
  <si>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</si>
  <si>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</si>
  <si>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</si>
  <si>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</si>
  <si>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</si>
  <si>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</si>
  <si>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</si>
  <si>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</si>
  <si>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</si>
  <si>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</si>
  <si>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</si>
  <si>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</si>
  <si>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</si>
  <si>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</si>
  <si>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</si>
  <si>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</si>
  <si>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</si>
  <si>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</si>
  <si>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</si>
  <si>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</si>
  <si>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</si>
  <si>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</si>
  <si>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</si>
  <si>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</si>
  <si>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</si>
  <si>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</si>
  <si>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</si>
  <si>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</si>
  <si>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</si>
  <si>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</si>
  <si>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</si>
  <si>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</si>
  <si>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</si>
  <si>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</si>
  <si>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</si>
  <si>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</si>
  <si>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</si>
  <si>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</si>
  <si>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</si>
  <si>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</si>
  <si>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</si>
  <si>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</si>
  <si>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</si>
  <si>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</si>
  <si>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</si>
  <si>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</si>
  <si>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</si>
  <si>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</si>
  <si>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</si>
  <si>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</si>
  <si>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</si>
  <si>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</si>
  <si>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</si>
  <si>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</si>
  <si>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</si>
  <si>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</si>
  <si>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</si>
  <si>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</si>
  <si>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</si>
  <si>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</si>
  <si>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</si>
  <si>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</si>
  <si>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</si>
  <si>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</si>
  <si>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</si>
  <si>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</si>
  <si>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</si>
  <si>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</si>
  <si>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</si>
  <si>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</si>
  <si>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</si>
  <si>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</si>
  <si>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</si>
  <si>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</si>
  <si>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</si>
  <si>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</si>
  <si>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</si>
  <si>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</si>
  <si>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</si>
  <si>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</si>
  <si>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</si>
  <si>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</si>
  <si>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</si>
  <si>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</si>
  <si>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</si>
  <si>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</si>
  <si>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</si>
  <si>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</si>
  <si>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</si>
  <si>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</si>
  <si>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</si>
  <si>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</si>
  <si>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</si>
  <si>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</si>
  <si>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</si>
  <si>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</si>
  <si>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</si>
  <si>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</si>
  <si>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</si>
  <si>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</si>
  <si>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</si>
  <si>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</si>
  <si>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</si>
  <si>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</si>
  <si>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</si>
  <si>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</si>
  <si>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</si>
  <si>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</si>
  <si>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</si>
  <si>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</si>
  <si>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</si>
  <si>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</si>
  <si>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</si>
  <si>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</si>
  <si>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</si>
  <si>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</si>
  <si>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</si>
  <si>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</si>
  <si>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</si>
  <si>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</si>
  <si>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</si>
  <si>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</si>
  <si>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</si>
  <si>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</si>
  <si>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</si>
  <si>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</si>
  <si>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</si>
  <si>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</si>
  <si>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</si>
  <si>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</si>
  <si>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</si>
  <si>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</si>
  <si>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</si>
  <si>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</si>
  <si>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</si>
  <si>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</si>
  <si>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</si>
  <si>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</si>
  <si>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</si>
  <si>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</si>
  <si>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</si>
  <si>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</si>
  <si>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</si>
  <si>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</si>
  <si>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</si>
  <si>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</si>
  <si>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</si>
  <si>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</si>
  <si>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</si>
  <si>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</si>
  <si>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</si>
  <si>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</si>
  <si>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</si>
  <si>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</si>
  <si>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</si>
  <si>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</si>
  <si>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</si>
  <si>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</si>
  <si>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</si>
  <si>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</si>
  <si>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</si>
  <si>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</si>
  <si>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</si>
  <si>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</si>
  <si>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</si>
  <si>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</si>
  <si>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</si>
  <si>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</si>
  <si>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</si>
  <si>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</si>
  <si>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</si>
  <si>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</si>
  <si>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</si>
  <si>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</si>
  <si>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</si>
  <si>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</si>
  <si>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</si>
  <si>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</si>
  <si>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</si>
  <si>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</si>
  <si>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</si>
  <si>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</si>
  <si>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</si>
  <si>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</si>
  <si>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</si>
  <si>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</si>
  <si>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</si>
  <si>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</si>
  <si>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</si>
  <si>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</si>
  <si>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</si>
  <si>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</si>
  <si>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</si>
  <si>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</si>
  <si>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</si>
  <si>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</si>
  <si>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</si>
  <si>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</si>
  <si>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</si>
  <si>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</si>
  <si>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</si>
  <si>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</si>
  <si>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</si>
  <si>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</si>
  <si>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</si>
  <si>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</si>
  <si>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</si>
  <si>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</si>
  <si>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</si>
  <si>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</si>
  <si>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</si>
  <si>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</si>
  <si>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</si>
  <si>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</si>
  <si>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</si>
  <si>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</si>
  <si>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</si>
  <si>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</si>
  <si>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</si>
  <si>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</si>
  <si>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</si>
  <si>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</si>
  <si>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</si>
  <si>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</si>
  <si>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</si>
  <si>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</si>
  <si>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</si>
  <si>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</si>
  <si>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</si>
  <si>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</si>
  <si>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</si>
  <si>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</si>
  <si>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</si>
  <si>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</si>
  <si>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</si>
  <si>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</si>
  <si>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</si>
  <si>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</si>
  <si>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</si>
  <si>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</si>
  <si>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</si>
  <si>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</si>
  <si>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</si>
  <si>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</si>
  <si>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</si>
  <si>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</si>
  <si>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</si>
  <si>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</si>
  <si>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</si>
  <si>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</si>
  <si>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</si>
  <si>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</si>
  <si>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</si>
  <si>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</si>
  <si>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</si>
  <si>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</si>
  <si>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</si>
  <si>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</si>
  <si>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</si>
  <si>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</si>
  <si>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</si>
  <si>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</si>
  <si>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</si>
  <si>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</si>
  <si>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</si>
  <si>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</si>
  <si>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</si>
  <si>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</si>
  <si>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</si>
  <si>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</si>
  <si>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</si>
  <si>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</si>
  <si>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</si>
  <si>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</si>
  <si>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</si>
  <si>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</si>
  <si>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</si>
  <si>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</si>
  <si>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</si>
  <si>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</si>
  <si>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</si>
  <si>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</si>
  <si>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</si>
  <si>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</si>
  <si>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</si>
  <si>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</si>
  <si>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</si>
  <si>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</si>
  <si>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</si>
  <si>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</si>
  <si>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</si>
  <si>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</si>
  <si>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</si>
  <si>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</si>
  <si>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</si>
  <si>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</si>
  <si>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</si>
  <si>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</si>
  <si>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</si>
  <si>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</si>
  <si>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</si>
  <si>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</si>
  <si>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</si>
  <si>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</si>
  <si>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</si>
  <si>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</si>
  <si>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</si>
  <si>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</si>
  <si>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</si>
  <si>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</si>
  <si>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</si>
  <si>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</si>
  <si>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</si>
  <si>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</si>
  <si>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</si>
  <si>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</si>
  <si>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</si>
  <si>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</si>
  <si>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</si>
  <si>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</si>
  <si>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</si>
  <si>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</si>
  <si>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</si>
  <si>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</si>
  <si>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</si>
  <si>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</si>
  <si>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</si>
  <si>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</si>
  <si>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</si>
  <si>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</si>
  <si>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</si>
  <si>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</si>
  <si>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</si>
  <si>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</si>
  <si>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</si>
  <si>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</si>
  <si>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</si>
  <si>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</si>
  <si>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</si>
  <si>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</si>
  <si>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</si>
  <si>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</si>
  <si>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</si>
  <si>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</si>
  <si>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</si>
  <si>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</si>
  <si>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</si>
  <si>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</si>
  <si>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</si>
  <si>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</si>
  <si>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</si>
  <si>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</si>
  <si>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</si>
  <si>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</si>
  <si>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</si>
  <si>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</si>
  <si>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</si>
  <si>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</si>
  <si>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</si>
  <si>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</si>
  <si>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</si>
  <si>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</si>
  <si>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</si>
  <si>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</si>
  <si>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</si>
  <si>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</si>
  <si>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</si>
  <si>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</si>
  <si>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</si>
  <si>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</si>
  <si>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</si>
  <si>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</si>
  <si>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</si>
  <si>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</si>
  <si>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</si>
  <si>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</si>
  <si>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</si>
  <si>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</si>
  <si>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</si>
  <si>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</si>
  <si>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</si>
  <si>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</si>
  <si>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</si>
  <si>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</si>
  <si>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</si>
  <si>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</si>
  <si>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</si>
  <si>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</si>
  <si>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</si>
  <si>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</si>
  <si>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</si>
  <si>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</si>
  <si>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</si>
  <si>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</si>
  <si>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</si>
  <si>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</si>
  <si>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</si>
  <si>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</si>
  <si>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</si>
  <si>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</si>
  <si>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</si>
  <si>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</si>
  <si>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</si>
  <si>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</si>
  <si>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</si>
  <si>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</si>
  <si>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</si>
  <si>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</si>
  <si>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</si>
  <si>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</si>
  <si>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</si>
  <si>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</si>
  <si>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</si>
  <si>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</si>
  <si>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</si>
  <si>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</si>
  <si>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</si>
  <si>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</si>
  <si>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</si>
  <si>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</si>
  <si>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</si>
  <si>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</si>
  <si>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</si>
  <si>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</si>
  <si>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</si>
  <si>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</si>
  <si>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</si>
  <si>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</si>
  <si>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</si>
  <si>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</si>
  <si>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</si>
  <si>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</si>
  <si>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</si>
  <si>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</si>
  <si>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</si>
  <si>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</si>
  <si>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</si>
  <si>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</si>
  <si>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</si>
  <si>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</si>
  <si>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</si>
  <si>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</si>
  <si>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</si>
  <si>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</si>
  <si>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</si>
  <si>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</si>
  <si>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</si>
  <si>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</si>
  <si>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</si>
  <si>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</si>
  <si>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</si>
  <si>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</si>
  <si>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</si>
  <si>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</si>
  <si>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</si>
  <si>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</si>
  <si>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</si>
  <si>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</si>
  <si>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</si>
  <si>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</si>
  <si>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</si>
  <si>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</si>
  <si>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</si>
  <si>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</si>
  <si>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</si>
  <si>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</si>
  <si>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</si>
  <si>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</si>
  <si>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</si>
  <si>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</si>
  <si>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</si>
  <si>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</si>
  <si>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</si>
  <si>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</si>
  <si>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</si>
  <si>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</si>
  <si>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</si>
  <si>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</si>
  <si>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</si>
  <si>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</si>
  <si>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</si>
  <si>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</si>
  <si>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</si>
  <si>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</si>
  <si>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</si>
  <si>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</si>
  <si>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</si>
  <si>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</si>
  <si>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</si>
  <si>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</si>
  <si>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</si>
  <si>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</si>
  <si>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</si>
  <si>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</si>
  <si>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</si>
  <si>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</si>
  <si>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</si>
  <si>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</si>
  <si>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</si>
  <si>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</si>
  <si>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</si>
  <si>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</si>
  <si>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</si>
  <si>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</si>
  <si>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</si>
  <si>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</si>
  <si>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</si>
  <si>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</si>
  <si>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</si>
  <si>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</si>
  <si>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</si>
  <si>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</si>
  <si>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</si>
  <si>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</si>
  <si>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</si>
  <si>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</si>
  <si>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</si>
  <si>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</si>
  <si>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</si>
  <si>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</si>
  <si>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</si>
  <si>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</si>
  <si>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</si>
  <si>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</si>
  <si>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</si>
  <si>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</si>
  <si>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</si>
  <si>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</si>
  <si>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</si>
  <si>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</si>
  <si>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</si>
  <si>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</si>
  <si>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</si>
  <si>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</si>
  <si>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</si>
  <si>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</si>
  <si>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</si>
  <si>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</si>
  <si>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</si>
  <si>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</si>
  <si>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</si>
  <si>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</si>
  <si>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</si>
  <si>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</si>
  <si>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</si>
  <si>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</si>
  <si>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</si>
  <si>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</si>
  <si>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</si>
  <si>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</si>
  <si>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</si>
  <si>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</si>
  <si>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</si>
  <si>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</si>
  <si>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</si>
  <si>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</si>
  <si>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</si>
  <si>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</si>
  <si>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</si>
  <si>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</si>
  <si>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</si>
  <si>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</si>
  <si>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</si>
  <si>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</si>
  <si>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</si>
  <si>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</si>
  <si>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</si>
  <si>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</si>
  <si>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</si>
  <si>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</si>
  <si>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</si>
  <si>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</si>
  <si>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</si>
  <si>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</si>
  <si>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</si>
  <si>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</si>
  <si>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</si>
  <si>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</si>
  <si>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</si>
  <si>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</si>
  <si>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</si>
  <si>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</si>
  <si>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</si>
  <si>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</si>
  <si>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</si>
  <si>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</si>
  <si>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</si>
  <si>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</si>
  <si>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</si>
  <si>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</si>
  <si>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</si>
  <si>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</si>
  <si>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</si>
  <si>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</si>
  <si>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</si>
  <si>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</si>
  <si>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</si>
  <si>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</si>
  <si>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</si>
  <si>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</si>
  <si>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</si>
  <si>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</si>
  <si>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</si>
  <si>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</si>
  <si>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</si>
  <si>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</si>
  <si>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</si>
  <si>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</si>
  <si>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</si>
  <si>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</si>
  <si>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</si>
  <si>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</si>
  <si>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</si>
  <si>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</si>
  <si>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</si>
  <si>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</si>
  <si>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</si>
  <si>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</si>
  <si>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</si>
  <si>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</si>
  <si>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</si>
  <si>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</si>
  <si>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</si>
  <si>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</si>
  <si>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</si>
  <si>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</si>
  <si>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</si>
  <si>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</si>
  <si>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</si>
  <si>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</si>
  <si>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</si>
  <si>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</si>
  <si>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</si>
  <si>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</si>
  <si>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</si>
  <si>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</si>
  <si>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</si>
  <si>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</si>
  <si>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</si>
  <si>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</si>
  <si>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</si>
  <si>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</si>
  <si>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</si>
  <si>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</si>
  <si>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</si>
  <si>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</si>
  <si>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</si>
  <si>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</si>
  <si>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</si>
  <si>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</si>
  <si>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</si>
  <si>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</si>
  <si>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</si>
  <si>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</si>
  <si>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</si>
  <si>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</si>
  <si>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</si>
  <si>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</si>
  <si>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</si>
  <si>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</si>
  <si>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</si>
  <si>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</si>
  <si>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</si>
  <si>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</si>
  <si>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</si>
  <si>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</si>
  <si>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</si>
  <si>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</si>
  <si>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</si>
  <si>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</si>
  <si>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</si>
  <si>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</si>
  <si>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</si>
  <si>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</si>
  <si>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</si>
  <si>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</si>
  <si>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</si>
  <si>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</si>
  <si>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</si>
  <si>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</si>
  <si>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</si>
  <si>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</si>
  <si>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</si>
  <si>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</si>
  <si>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</si>
  <si>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</si>
  <si>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</si>
  <si>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</si>
  <si>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</si>
  <si>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</si>
  <si>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</si>
  <si>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</si>
  <si>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</si>
  <si>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</si>
  <si>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</si>
  <si>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</si>
  <si>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</si>
  <si>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</si>
  <si>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</si>
  <si>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</si>
  <si>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</si>
  <si>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</si>
  <si>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</si>
  <si>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</si>
  <si>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</si>
  <si>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</si>
  <si>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</si>
  <si>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</si>
  <si>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</si>
  <si>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</si>
  <si>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</si>
  <si>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</si>
  <si>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</si>
  <si>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</si>
  <si>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</si>
  <si>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</si>
  <si>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</si>
  <si>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</si>
  <si>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</si>
  <si>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</si>
  <si>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</si>
  <si>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</si>
  <si>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</si>
  <si>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</si>
  <si>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</si>
  <si>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</si>
  <si>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</si>
  <si>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</si>
  <si>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</si>
  <si>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</si>
  <si>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</si>
  <si>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</si>
  <si>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</si>
  <si>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</si>
  <si>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</si>
  <si>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</si>
  <si>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</si>
  <si>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</si>
  <si>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</si>
  <si>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</si>
  <si>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</si>
  <si>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</si>
  <si>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</si>
  <si>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</si>
  <si>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</si>
  <si>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</si>
  <si>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</si>
  <si>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</si>
  <si>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</si>
  <si>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</si>
  <si>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</si>
  <si>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</si>
  <si>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</si>
  <si>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</si>
  <si>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</si>
  <si>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</si>
  <si>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</si>
  <si>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</si>
  <si>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</si>
  <si>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</si>
  <si>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</si>
  <si>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</si>
  <si>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</si>
  <si>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</si>
  <si>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</si>
  <si>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</si>
  <si>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</si>
  <si>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</si>
  <si>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</si>
  <si>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</si>
  <si>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</si>
  <si>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</si>
  <si>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</si>
  <si>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</si>
  <si>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</si>
  <si>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</si>
  <si>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</si>
  <si>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</si>
  <si>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</si>
  <si>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</si>
  <si>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</si>
  <si>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</si>
  <si>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</si>
  <si>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</si>
  <si>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</si>
  <si>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</si>
  <si>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</si>
  <si>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</si>
  <si>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</si>
  <si>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</si>
  <si>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</si>
  <si>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</si>
  <si>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</si>
  <si>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</si>
  <si>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</si>
  <si>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</si>
  <si>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</si>
  <si>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</si>
  <si>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</si>
  <si>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</si>
  <si>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</si>
  <si>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</si>
  <si>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</si>
  <si>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</si>
  <si>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</si>
  <si>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</si>
  <si>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</si>
  <si>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</si>
  <si>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</si>
  <si>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</si>
  <si>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</si>
  <si>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</si>
  <si>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</si>
  <si>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</si>
  <si>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</si>
  <si>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</si>
  <si>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</si>
  <si>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</si>
  <si>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</si>
  <si>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</si>
  <si>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</si>
  <si>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</si>
  <si>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</si>
  <si>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</si>
  <si>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</si>
  <si>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</si>
  <si>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</si>
  <si>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</si>
  <si>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</si>
  <si>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</si>
  <si>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</si>
  <si>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</si>
  <si>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</si>
  <si>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</si>
  <si>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</si>
  <si>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</si>
  <si>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</si>
  <si>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</si>
  <si>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</si>
  <si>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</si>
  <si>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</si>
  <si>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</si>
  <si>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</si>
  <si>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</si>
  <si>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</si>
  <si>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</si>
  <si>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</si>
  <si>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</si>
  <si>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</si>
  <si>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</si>
  <si>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</si>
  <si>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</si>
  <si>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</si>
  <si>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</si>
  <si>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</si>
  <si>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</si>
  <si>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</si>
  <si>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</si>
  <si>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</si>
  <si>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</si>
  <si>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</si>
  <si>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</si>
  <si>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</si>
  <si>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</si>
  <si>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</si>
  <si>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</si>
  <si>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</si>
  <si>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</si>
  <si>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</si>
  <si>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</si>
  <si>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</si>
  <si>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</si>
  <si>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</si>
  <si>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</si>
  <si>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</si>
  <si>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</si>
  <si>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</si>
  <si>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</si>
  <si>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</si>
  <si>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</si>
  <si>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</si>
  <si>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</si>
  <si>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</si>
  <si>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</si>
  <si>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</si>
  <si>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</si>
  <si>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</si>
  <si>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</si>
  <si>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</si>
  <si>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</si>
  <si>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</si>
  <si>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</si>
  <si>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</si>
  <si>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</si>
  <si>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</si>
  <si>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</si>
  <si>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</si>
  <si>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</si>
  <si>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</si>
  <si>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</si>
  <si>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</si>
  <si>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</si>
  <si>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</si>
  <si>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</si>
  <si>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</si>
  <si>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</si>
  <si>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</si>
  <si>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</si>
  <si>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</si>
  <si>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</si>
  <si>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</si>
  <si>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</si>
  <si>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</si>
  <si>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</si>
  <si>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</si>
  <si>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</si>
  <si>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</si>
  <si>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</si>
  <si>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</si>
  <si>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</si>
  <si>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</si>
  <si>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</si>
  <si>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</si>
  <si>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</si>
  <si>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</si>
  <si>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</si>
  <si>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</si>
  <si>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</si>
  <si>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</si>
  <si>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</si>
  <si>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</si>
  <si>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</si>
  <si>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</si>
  <si>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</si>
  <si>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</si>
  <si>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</si>
  <si>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</si>
  <si>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</si>
  <si>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</si>
  <si>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</si>
  <si>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</si>
  <si>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</si>
  <si>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</si>
  <si>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</si>
  <si>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</si>
  <si>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</si>
  <si>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</si>
  <si>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</si>
  <si>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</si>
  <si>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</si>
  <si>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</si>
  <si>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</si>
  <si>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</si>
  <si>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</si>
  <si>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</si>
  <si>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</si>
  <si>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</si>
  <si>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</si>
  <si>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</si>
  <si>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</si>
  <si>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</si>
  <si>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</si>
  <si>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</si>
  <si>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</si>
  <si>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</si>
  <si>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</si>
  <si>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</si>
  <si>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</si>
  <si>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</si>
  <si>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</si>
  <si>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</si>
  <si>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</si>
  <si>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</si>
  <si>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</si>
  <si>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</si>
  <si>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</si>
  <si>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</si>
  <si>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</si>
  <si>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</si>
  <si>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</si>
  <si>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</si>
  <si>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</si>
  <si>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</si>
  <si>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</si>
  <si>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</si>
  <si>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</si>
  <si>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</si>
  <si>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</si>
  <si>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</si>
  <si>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</si>
  <si>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</si>
  <si>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</si>
  <si>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</si>
  <si>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</si>
  <si>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</si>
  <si>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</si>
  <si>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</si>
  <si>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</si>
  <si>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</si>
  <si>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</si>
  <si>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</si>
  <si>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</si>
  <si>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</si>
  <si>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</si>
  <si>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</si>
  <si>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</si>
  <si>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</si>
  <si>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</si>
  <si>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</si>
  <si>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</si>
  <si>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</si>
  <si>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</si>
  <si>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</si>
  <si>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</si>
  <si>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</si>
  <si>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</si>
  <si>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</si>
  <si>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</si>
  <si>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</si>
  <si>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</si>
  <si>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</si>
  <si>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</si>
  <si>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</si>
  <si>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</si>
  <si>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</si>
  <si>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</si>
  <si>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</si>
  <si>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</si>
  <si>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</si>
  <si>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</si>
  <si>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</si>
  <si>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</si>
  <si>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</si>
  <si>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</si>
  <si>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</si>
  <si>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</si>
  <si>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</si>
  <si>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</si>
  <si>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</si>
  <si>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</si>
  <si>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</si>
  <si>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</si>
  <si>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</si>
  <si>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</si>
  <si>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</si>
  <si>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</si>
  <si>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</si>
  <si>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</si>
  <si>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</si>
  <si>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</si>
  <si>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</si>
  <si>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</si>
  <si>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</si>
  <si>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</si>
  <si>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</si>
  <si>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</si>
  <si>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</si>
  <si>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</si>
  <si>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</si>
  <si>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</si>
  <si>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</si>
  <si>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</si>
  <si>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</si>
  <si>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</si>
  <si>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</si>
  <si>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</si>
  <si>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</si>
  <si>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</si>
  <si>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</si>
  <si>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</si>
  <si>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</si>
  <si>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</si>
  <si>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</si>
  <si>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</si>
  <si>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</si>
  <si>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</si>
  <si>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</si>
  <si>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</si>
  <si>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</si>
  <si>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</si>
  <si>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</si>
  <si>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</si>
  <si>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</si>
  <si>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</si>
  <si>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</si>
  <si>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</si>
  <si>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</si>
  <si>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</si>
  <si>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</si>
  <si>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</si>
  <si>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</si>
  <si>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</si>
  <si>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</si>
  <si>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</si>
  <si>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</si>
  <si>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</si>
  <si>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</si>
  <si>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</si>
  <si>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</si>
  <si>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</si>
  <si>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</si>
  <si>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</si>
  <si>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</si>
  <si>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</si>
  <si>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</si>
  <si>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</si>
  <si>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</si>
  <si>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</si>
  <si>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</si>
  <si>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</si>
  <si>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</si>
  <si>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</si>
  <si>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</si>
  <si>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</si>
  <si>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</si>
  <si>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</si>
  <si>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</si>
  <si>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</si>
  <si>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</si>
  <si>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</si>
  <si>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</si>
  <si>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</si>
  <si>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</si>
  <si>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</si>
  <si>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</si>
  <si>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</si>
  <si>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</si>
  <si>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</si>
  <si>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</si>
  <si>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</si>
  <si>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</si>
  <si>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</si>
  <si>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</si>
  <si>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</si>
  <si>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</si>
  <si>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</si>
  <si>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</si>
  <si>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</si>
  <si>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</si>
  <si>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</si>
  <si>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</si>
  <si>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</si>
  <si>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</si>
  <si>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</si>
  <si>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</si>
  <si>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</si>
  <si>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</si>
  <si>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</si>
  <si>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</si>
  <si>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</si>
  <si>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</si>
  <si>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</si>
  <si>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</si>
  <si>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</si>
  <si>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</si>
  <si>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</si>
  <si>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</si>
  <si>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</si>
  <si>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</si>
  <si>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</si>
  <si>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</si>
  <si>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</si>
  <si>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</si>
  <si>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</si>
  <si>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</si>
  <si>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</si>
  <si>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</si>
  <si>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</si>
  <si>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</si>
  <si>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</si>
  <si>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</si>
  <si>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</si>
  <si>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</si>
  <si>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</si>
  <si>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</si>
  <si>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</si>
  <si>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</si>
  <si>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</si>
  <si>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</si>
  <si>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</si>
  <si>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</si>
  <si>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</si>
  <si>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</si>
  <si>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</si>
  <si>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</si>
  <si>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</si>
  <si>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</si>
  <si>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</si>
  <si>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</si>
  <si>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</si>
  <si>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</si>
  <si>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</si>
  <si>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</si>
  <si>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</si>
  <si>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</si>
  <si>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</si>
  <si>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</si>
  <si>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</si>
  <si>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</si>
  <si>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</si>
  <si>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</si>
  <si>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</si>
  <si>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</si>
  <si>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</si>
  <si>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</si>
  <si>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</si>
  <si>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</si>
  <si>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</si>
  <si>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</si>
  <si>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</si>
  <si>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</si>
  <si>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</si>
  <si>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</si>
  <si>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</si>
  <si>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</si>
  <si>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</si>
  <si>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</si>
  <si>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</si>
  <si>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</si>
  <si>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</si>
  <si>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</si>
  <si>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</si>
  <si>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</si>
  <si>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</si>
  <si>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</si>
  <si>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</si>
  <si>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</si>
  <si>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</si>
  <si>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</si>
  <si>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</si>
  <si>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</si>
  <si>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</si>
  <si>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</si>
  <si>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</si>
  <si>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</si>
  <si>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</si>
  <si>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</si>
  <si>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</si>
  <si>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</si>
  <si>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</si>
  <si>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</si>
  <si>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</si>
  <si>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</si>
  <si>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</si>
  <si>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</si>
  <si>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</si>
  <si>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</si>
  <si>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</si>
  <si>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</si>
  <si>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</si>
  <si>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</si>
  <si>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</si>
  <si>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</si>
  <si>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</si>
  <si>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</si>
  <si>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</si>
  <si>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</si>
  <si>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</si>
  <si>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</si>
  <si>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</si>
  <si>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</si>
  <si>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</si>
  <si>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</si>
  <si>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</si>
  <si>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</si>
  <si>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</si>
  <si>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</si>
  <si>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</si>
  <si>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</si>
  <si>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</si>
  <si>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</si>
  <si>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</si>
  <si>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</si>
  <si>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</si>
  <si>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</si>
  <si>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</si>
  <si>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</si>
  <si>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</si>
  <si>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</si>
  <si>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</si>
  <si>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</si>
  <si>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</si>
  <si>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</si>
  <si>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</si>
  <si>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</si>
  <si>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</si>
  <si>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</si>
  <si>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</si>
  <si>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</si>
  <si>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</si>
  <si>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</si>
  <si>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</si>
  <si>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</si>
  <si>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</si>
  <si>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</si>
  <si>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</si>
  <si>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</si>
  <si>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</si>
  <si>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</si>
  <si>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</si>
  <si>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</si>
  <si>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</si>
  <si>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</si>
  <si>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</si>
  <si>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</si>
  <si>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</si>
  <si>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</si>
  <si>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</si>
  <si>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</si>
  <si>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</si>
  <si>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</si>
  <si>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</si>
  <si>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</si>
  <si>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</si>
  <si>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</si>
  <si>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</si>
  <si>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</si>
  <si>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</si>
  <si>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</si>
  <si>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</si>
  <si>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</si>
  <si>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</si>
  <si>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</si>
  <si>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</si>
  <si>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</si>
  <si>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</si>
  <si>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</si>
  <si>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</si>
  <si>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</si>
  <si>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</si>
  <si>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</si>
  <si>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</si>
  <si>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</si>
  <si>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</si>
  <si>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</si>
  <si>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</si>
  <si>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</si>
  <si>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</si>
  <si>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</si>
  <si>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</si>
  <si>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</si>
  <si>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</si>
  <si>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</si>
  <si>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</si>
  <si>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</si>
  <si>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</si>
  <si>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</si>
  <si>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</si>
  <si>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</si>
  <si>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</si>
  <si>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</si>
  <si>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</si>
  <si>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</si>
  <si>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</si>
  <si>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</si>
  <si>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</si>
  <si>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</si>
  <si>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</si>
  <si>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</si>
  <si>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</si>
  <si>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</si>
  <si>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</si>
  <si>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</si>
  <si>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</si>
  <si>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</si>
  <si>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</si>
  <si>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</si>
  <si>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</si>
  <si>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</si>
  <si>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</si>
  <si>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</si>
  <si>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</si>
  <si>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</si>
  <si>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</si>
  <si>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</si>
  <si>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</si>
  <si>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</si>
  <si>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</si>
  <si>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</si>
  <si>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</si>
  <si>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</si>
  <si>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</si>
  <si>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</si>
  <si>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</si>
  <si>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</si>
  <si>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</si>
  <si>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</si>
  <si>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</si>
  <si>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</si>
  <si>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</si>
  <si>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</si>
  <si>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</si>
  <si>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</si>
  <si>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</si>
  <si>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</si>
  <si>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</si>
  <si>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</si>
  <si>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</si>
  <si>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</si>
  <si>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</si>
  <si>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</si>
  <si>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</si>
  <si>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</si>
  <si>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</si>
  <si>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</si>
  <si>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</si>
  <si>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</si>
  <si>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</si>
  <si>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</si>
  <si>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</si>
  <si>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</si>
  <si>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</si>
  <si>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</si>
  <si>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</si>
  <si>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</si>
  <si>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</si>
  <si>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</si>
  <si>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</si>
  <si>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</si>
  <si>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</si>
  <si>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</si>
  <si>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</si>
  <si>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</si>
  <si>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</si>
  <si>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</si>
  <si>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</si>
  <si>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</si>
  <si>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</si>
  <si>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</si>
  <si>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</si>
  <si>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</si>
  <si>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</si>
  <si>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</si>
  <si>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</si>
  <si>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</si>
  <si>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</si>
  <si>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</si>
  <si>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</si>
  <si>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</si>
  <si>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</si>
  <si>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</si>
  <si>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</si>
  <si>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</si>
  <si>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</si>
  <si>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</si>
  <si>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</si>
  <si>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</si>
  <si>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</si>
  <si>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</si>
  <si>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</si>
  <si>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</si>
  <si>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</si>
  <si>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</si>
  <si>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</si>
  <si>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</si>
  <si>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</si>
  <si>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</si>
  <si>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</si>
  <si>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</si>
  <si>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</si>
  <si>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</si>
  <si>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</si>
  <si>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</si>
  <si>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</si>
  <si>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</si>
  <si>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</si>
  <si>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</si>
  <si>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</si>
  <si>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</si>
  <si>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</si>
  <si>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</si>
  <si>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</si>
  <si>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</si>
  <si>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</si>
  <si>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</si>
  <si>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</si>
  <si>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</si>
  <si>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</si>
  <si>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</si>
  <si>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</si>
  <si>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</si>
  <si>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</si>
  <si>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</si>
  <si>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</si>
  <si>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</si>
  <si>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</si>
  <si>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</si>
  <si>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</si>
  <si>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</si>
  <si>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</si>
  <si>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</si>
  <si>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</si>
  <si>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</si>
  <si>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</si>
  <si>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</si>
  <si>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</si>
  <si>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</si>
  <si>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</si>
  <si>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</si>
  <si>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</si>
  <si>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</si>
  <si>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</si>
  <si>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</si>
  <si>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</si>
  <si>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</si>
  <si>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</si>
  <si>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</si>
  <si>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</si>
  <si>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</si>
  <si>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</si>
  <si>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</si>
  <si>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</si>
  <si>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</si>
  <si>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</si>
  <si>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</si>
  <si>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</si>
  <si>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</si>
  <si>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</si>
  <si>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</si>
  <si>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</si>
  <si>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</si>
  <si>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</si>
  <si>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</si>
  <si>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</si>
  <si>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</si>
  <si>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</si>
  <si>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</si>
  <si>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</si>
  <si>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</si>
  <si>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</si>
  <si>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</si>
  <si>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</si>
  <si>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</si>
  <si>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</si>
  <si>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</si>
  <si>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</si>
  <si>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</si>
  <si>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</si>
  <si>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</si>
  <si>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</si>
  <si>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</si>
  <si>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</si>
  <si>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</si>
  <si>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</si>
  <si>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</si>
  <si>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</si>
  <si>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</si>
  <si>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</si>
  <si>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</si>
  <si>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</si>
  <si>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</si>
  <si>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</si>
  <si>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</si>
  <si>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</si>
  <si>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</si>
  <si>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</si>
  <si>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</si>
  <si>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</si>
  <si>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</si>
  <si>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</si>
  <si>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</si>
  <si>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</si>
  <si>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</si>
  <si>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</si>
  <si>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</si>
  <si>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</si>
  <si>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</si>
  <si>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</si>
  <si>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</si>
  <si>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</si>
  <si>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</si>
  <si>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</si>
  <si>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</si>
  <si>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</si>
  <si>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</si>
  <si>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</si>
  <si>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</si>
  <si>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</si>
  <si>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</si>
  <si>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</si>
  <si>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</si>
  <si>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</si>
  <si>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</si>
  <si>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</si>
  <si>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</si>
  <si>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</si>
  <si>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</si>
  <si>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</si>
  <si>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</si>
  <si>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</si>
  <si>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</si>
  <si>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</si>
  <si>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</si>
  <si>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</si>
  <si>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</si>
  <si>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</si>
  <si>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</si>
  <si>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</si>
  <si>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</si>
  <si>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</si>
  <si>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</si>
  <si>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</si>
  <si>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</si>
  <si>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</si>
  <si>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</si>
  <si>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</si>
  <si>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</si>
  <si>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</si>
  <si>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</si>
  <si>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</si>
  <si>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</si>
  <si>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</si>
  <si>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</si>
  <si>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</si>
  <si>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</si>
  <si>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</si>
  <si>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</si>
  <si>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</si>
  <si>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</si>
  <si>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</si>
  <si>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</si>
  <si>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</si>
  <si>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</si>
  <si>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</si>
  <si>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</si>
  <si>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</si>
  <si>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</si>
  <si>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</si>
  <si>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</si>
  <si>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</si>
  <si>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</si>
  <si>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</si>
  <si>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</si>
  <si>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</si>
  <si>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</si>
  <si>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</si>
  <si>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</si>
  <si>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</si>
  <si>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</si>
  <si>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</si>
  <si>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</si>
  <si>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</si>
  <si>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</si>
  <si>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</si>
  <si>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</si>
  <si>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</si>
  <si>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</si>
  <si>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</si>
  <si>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</si>
  <si>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</si>
  <si>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</si>
  <si>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</si>
  <si>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</si>
  <si>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</si>
  <si>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</si>
  <si>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</si>
  <si>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</si>
  <si>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</si>
  <si>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</si>
  <si>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</si>
  <si>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</si>
  <si>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</si>
  <si>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</si>
  <si>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</si>
  <si>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</si>
  <si>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</si>
  <si>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</si>
  <si>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</si>
  <si>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</si>
  <si>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</si>
  <si>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</si>
  <si>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</si>
  <si>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</si>
  <si>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</si>
  <si>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</si>
  <si>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</si>
  <si>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</si>
  <si>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</si>
  <si>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</si>
  <si>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</si>
  <si>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</si>
  <si>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</si>
  <si>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</si>
  <si>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</si>
  <si>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</si>
  <si>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</si>
  <si>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</si>
  <si>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</si>
  <si>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</si>
  <si>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</si>
  <si>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</si>
  <si>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</si>
  <si>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</si>
  <si>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</si>
  <si>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</si>
  <si>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</si>
  <si>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</si>
  <si>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</si>
  <si>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</si>
  <si>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</si>
  <si>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</si>
  <si>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</si>
  <si>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</si>
  <si>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</si>
  <si>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</si>
  <si>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</si>
  <si>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</si>
  <si>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</si>
  <si>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</si>
  <si>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</si>
  <si>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</si>
  <si>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</si>
  <si>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</si>
  <si>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</si>
  <si>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</si>
  <si>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</si>
  <si>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</si>
  <si>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</si>
  <si>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</si>
  <si>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</si>
  <si>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</si>
  <si>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</si>
  <si>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</si>
  <si>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</si>
  <si>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</si>
  <si>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</si>
  <si>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</si>
  <si>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</si>
  <si>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</si>
  <si>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</si>
  <si>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</si>
  <si>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</si>
  <si>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</si>
  <si>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</si>
  <si>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</si>
  <si>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</si>
  <si>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</si>
  <si>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</si>
  <si>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</si>
  <si>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</si>
  <si>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</si>
  <si>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</si>
  <si>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</si>
  <si>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</si>
  <si>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</si>
  <si>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</si>
  <si>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</si>
  <si>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</si>
  <si>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</si>
  <si>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</si>
  <si>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</si>
  <si>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</si>
  <si>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</si>
  <si>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</si>
  <si>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</si>
  <si>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</si>
  <si>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</si>
  <si>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</si>
  <si>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</si>
  <si>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</si>
  <si>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</si>
  <si>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</si>
  <si>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</si>
  <si>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</si>
  <si>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</si>
  <si>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</si>
  <si>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</si>
  <si>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</si>
  <si>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</si>
  <si>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</si>
  <si>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</si>
  <si>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</si>
  <si>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</si>
  <si>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</si>
  <si>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</si>
  <si>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</si>
  <si>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</si>
  <si>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</si>
  <si>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</si>
  <si>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</si>
  <si>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</si>
  <si>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</si>
  <si>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</si>
  <si>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</si>
  <si>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</si>
  <si>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</si>
  <si>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</si>
  <si>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</si>
  <si>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</si>
  <si>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</si>
  <si>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</si>
  <si>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</si>
  <si>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</si>
  <si>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</si>
  <si>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</si>
  <si>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</si>
  <si>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</si>
  <si>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</si>
  <si>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</si>
  <si>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</si>
  <si>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</si>
  <si>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</si>
  <si>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</si>
  <si>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</si>
  <si>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</si>
  <si>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</si>
  <si>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</si>
  <si>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</si>
  <si>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</si>
  <si>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</si>
  <si>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</si>
  <si>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</si>
  <si>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</si>
  <si>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</si>
  <si>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</si>
  <si>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</si>
  <si>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</si>
  <si>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</si>
  <si>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</si>
  <si>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</si>
  <si>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</si>
  <si>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</si>
  <si>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</si>
  <si>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</si>
  <si>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</si>
  <si>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</si>
  <si>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</si>
  <si>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</si>
  <si>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</si>
  <si>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</si>
  <si>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</si>
  <si>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</si>
  <si>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</si>
  <si>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</si>
  <si>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</si>
  <si>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</si>
  <si>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</si>
  <si>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</si>
  <si>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</si>
  <si>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</si>
  <si>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</si>
  <si>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</si>
  <si>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</si>
  <si>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</si>
  <si>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</si>
  <si>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</si>
  <si>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</si>
  <si>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</si>
  <si>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</si>
  <si>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</si>
  <si>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</si>
  <si>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</si>
  <si>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</si>
  <si>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</si>
  <si>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</si>
  <si>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</si>
  <si>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</si>
  <si>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</si>
  <si>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</si>
  <si>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</si>
  <si>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</si>
  <si>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</si>
  <si>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</si>
  <si>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</si>
  <si>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</si>
  <si>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</si>
  <si>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</si>
  <si>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</si>
  <si>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</si>
  <si>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</si>
  <si>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</si>
  <si>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</si>
  <si>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</si>
  <si>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</si>
  <si>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</si>
  <si>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</si>
  <si>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</si>
  <si>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</si>
  <si>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</si>
  <si>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</si>
  <si>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</si>
  <si>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</si>
  <si>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</si>
  <si>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</si>
  <si>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</si>
  <si>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</si>
  <si>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</si>
  <si>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</si>
  <si>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</si>
  <si>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</si>
  <si>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</si>
  <si>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</si>
  <si>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</si>
  <si>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</si>
  <si>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</si>
  <si>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</si>
  <si>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</si>
  <si>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</si>
  <si>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</si>
  <si>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</si>
  <si>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</si>
  <si>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</si>
  <si>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</si>
  <si>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</si>
  <si>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</si>
  <si>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</si>
  <si>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</si>
  <si>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</si>
  <si>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</si>
  <si>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</si>
  <si>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</si>
  <si>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</si>
  <si>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</si>
  <si>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</si>
  <si>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</si>
  <si>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</si>
  <si>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</si>
  <si>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</si>
  <si>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</si>
  <si>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</si>
  <si>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</si>
  <si>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</si>
  <si>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</si>
  <si>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</si>
  <si>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</si>
  <si>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</si>
  <si>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</si>
  <si>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</si>
  <si>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</si>
  <si>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</si>
  <si>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</si>
  <si>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</si>
  <si>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</si>
  <si>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</si>
  <si>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</si>
  <si>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</si>
  <si>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</si>
  <si>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</si>
  <si>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</si>
  <si>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</si>
  <si>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</si>
  <si>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</si>
  <si>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</si>
  <si>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</si>
  <si>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</si>
  <si>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</si>
  <si>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</si>
  <si>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</si>
  <si>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</si>
  <si>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</si>
  <si>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</si>
  <si>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</si>
  <si>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</si>
  <si>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</si>
  <si>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</si>
  <si>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</si>
  <si>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</si>
  <si>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</si>
  <si>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</si>
  <si>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</si>
  <si>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</si>
  <si>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</si>
  <si>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</si>
  <si>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</si>
  <si>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</si>
  <si>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</si>
  <si>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</si>
  <si>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</si>
  <si>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</si>
  <si>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</si>
  <si>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</si>
  <si>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</si>
  <si>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</si>
  <si>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</si>
  <si>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</si>
  <si>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</si>
  <si>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</si>
  <si>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</si>
  <si>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</si>
  <si>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</si>
  <si>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</si>
  <si>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</si>
  <si>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</si>
  <si>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</si>
  <si>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</si>
  <si>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</si>
  <si>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</si>
  <si>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</si>
  <si>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</si>
  <si>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</si>
  <si>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</si>
  <si>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</si>
  <si>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</si>
  <si>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</si>
  <si>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</si>
  <si>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</si>
  <si>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</si>
  <si>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</si>
  <si>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</si>
  <si>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</si>
  <si>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</si>
  <si>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</si>
  <si>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</si>
  <si>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</si>
  <si>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</si>
  <si>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</si>
  <si>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</si>
  <si>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</si>
  <si>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</si>
  <si>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</si>
  <si>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</si>
  <si>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</si>
  <si>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</si>
  <si>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</si>
  <si>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</si>
  <si>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</si>
  <si>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</si>
  <si>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</si>
  <si>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</si>
  <si>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</si>
  <si>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</si>
  <si>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</si>
  <si>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</si>
  <si>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</si>
  <si>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</si>
  <si>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</si>
  <si>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</si>
  <si>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</si>
  <si>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</si>
  <si>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</si>
  <si>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</si>
  <si>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</si>
  <si>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</si>
  <si>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</si>
  <si>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</si>
  <si>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</si>
  <si>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</si>
  <si>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</si>
  <si>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</si>
  <si>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</si>
  <si>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</si>
  <si>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</si>
  <si>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</si>
  <si>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</si>
  <si>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</si>
  <si>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</si>
  <si>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</si>
  <si>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</si>
  <si>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</si>
  <si>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</si>
  <si>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</si>
  <si>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</si>
  <si>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</si>
  <si>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</si>
  <si>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</si>
  <si>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</si>
  <si>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</si>
  <si>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</si>
  <si>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</si>
  <si>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</si>
  <si>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</si>
  <si>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</si>
  <si>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</si>
  <si>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</si>
  <si>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</si>
  <si>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</si>
  <si>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</si>
  <si>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</si>
  <si>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</si>
  <si>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</si>
  <si>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</si>
  <si>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</si>
  <si>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</si>
  <si>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</si>
  <si>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</si>
  <si>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</si>
  <si>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</si>
  <si>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</si>
  <si>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</si>
  <si>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</si>
  <si>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</si>
  <si>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</si>
  <si>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</si>
  <si>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</si>
  <si>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</si>
  <si>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</si>
  <si>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</si>
  <si>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</si>
  <si>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</si>
  <si>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</si>
  <si>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</si>
  <si>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</si>
  <si>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</si>
  <si>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</si>
  <si>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</si>
  <si>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</si>
  <si>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</si>
  <si>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</si>
  <si>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</si>
  <si>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</si>
  <si>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</si>
  <si>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</si>
  <si>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</si>
  <si>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</si>
  <si>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</si>
  <si>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</si>
  <si>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</si>
  <si>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</si>
  <si>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</si>
  <si>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</si>
  <si>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</si>
  <si>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</si>
  <si>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</si>
  <si>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</si>
  <si>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</si>
  <si>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</si>
  <si>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</si>
  <si>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</si>
  <si>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</si>
  <si>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</si>
  <si>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</si>
  <si>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</si>
  <si>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</si>
  <si>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</si>
  <si>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</si>
  <si>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</si>
  <si>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</si>
  <si>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</si>
  <si>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</si>
  <si>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</si>
  <si>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</si>
  <si>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</si>
  <si>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</si>
  <si>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</si>
  <si>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</si>
  <si>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</si>
  <si>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</si>
  <si>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</si>
  <si>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</si>
  <si>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</si>
  <si>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</si>
  <si>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</si>
  <si>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</si>
  <si>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</si>
  <si>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</si>
  <si>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</si>
  <si>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</si>
  <si>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</si>
  <si>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</si>
  <si>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</si>
  <si>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</si>
  <si>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</si>
  <si>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</si>
  <si>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</si>
  <si>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</si>
  <si>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</si>
  <si>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</si>
  <si>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</si>
  <si>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</si>
  <si>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</si>
  <si>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</si>
  <si>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</si>
  <si>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</si>
  <si>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</si>
  <si>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</si>
  <si>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</si>
  <si>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</si>
  <si>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</si>
  <si>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</si>
  <si>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</si>
  <si>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</si>
  <si>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</si>
  <si>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</si>
  <si>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</si>
  <si>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</si>
  <si>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</si>
  <si>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</si>
  <si>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</si>
  <si>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</si>
  <si>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</si>
  <si>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</si>
  <si>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</si>
  <si>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</si>
  <si>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</si>
  <si>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</si>
  <si>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</si>
  <si>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</si>
  <si>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</si>
  <si>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</si>
  <si>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</si>
  <si>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</si>
  <si>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</si>
  <si>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</si>
  <si>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</si>
  <si>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</si>
  <si>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</si>
  <si>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</si>
  <si>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</si>
  <si>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</si>
  <si>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</si>
  <si>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</si>
  <si>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</si>
  <si>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</si>
  <si>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</si>
  <si>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</si>
  <si>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</si>
  <si>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</si>
  <si>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</si>
  <si>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</si>
  <si>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</si>
  <si>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</si>
  <si>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</si>
  <si>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</si>
  <si>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</si>
  <si>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</si>
  <si>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</si>
  <si>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</si>
  <si>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</si>
  <si>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</si>
  <si>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</si>
  <si>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</si>
  <si>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</si>
  <si>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</si>
  <si>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</si>
  <si>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</si>
  <si>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</si>
  <si>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</si>
  <si>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</si>
  <si>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</si>
  <si>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</si>
  <si>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</si>
  <si>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</si>
  <si>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</si>
  <si>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</si>
  <si>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</si>
  <si>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</si>
  <si>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</si>
  <si>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</si>
  <si>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</si>
  <si>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</si>
  <si>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</si>
  <si>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</si>
  <si>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</si>
  <si>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</si>
  <si>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</si>
  <si>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</si>
  <si>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</si>
  <si>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</si>
  <si>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</si>
  <si>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</si>
  <si>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</si>
  <si>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</si>
  <si>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</si>
  <si>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</si>
  <si>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</si>
  <si>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</si>
  <si>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</si>
  <si>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</si>
  <si>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</si>
  <si>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</si>
  <si>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</si>
  <si>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</si>
  <si>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</si>
  <si>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</si>
  <si>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</si>
  <si>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</si>
  <si>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</si>
  <si>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</si>
  <si>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</si>
  <si>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</si>
  <si>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</si>
  <si>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</si>
  <si>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</si>
  <si>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</si>
  <si>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</si>
  <si>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</si>
  <si>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</si>
  <si>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</si>
  <si>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</si>
  <si>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</si>
  <si>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</si>
  <si>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</si>
  <si>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</si>
  <si>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</si>
  <si>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</si>
  <si>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</si>
  <si>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</si>
  <si>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</si>
  <si>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</si>
  <si>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</si>
  <si>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</si>
  <si>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</si>
  <si>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</si>
  <si>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</si>
  <si>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</si>
  <si>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</si>
  <si>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</si>
  <si>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</si>
  <si>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</si>
  <si>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</si>
  <si>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</si>
  <si>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</si>
  <si>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</si>
  <si>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</si>
  <si>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</si>
  <si>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</si>
  <si>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</si>
  <si>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</si>
  <si>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</si>
  <si>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</si>
  <si>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</si>
  <si>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</si>
  <si>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</si>
  <si>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</si>
  <si>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</si>
  <si>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</si>
  <si>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</si>
  <si>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</si>
  <si>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</si>
  <si>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</si>
  <si>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</si>
  <si>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</si>
  <si>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</si>
  <si>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</si>
  <si>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</si>
  <si>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</si>
  <si>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</si>
  <si>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</si>
  <si>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</si>
  <si>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</si>
  <si>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</si>
  <si>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</si>
  <si>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</si>
  <si>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</si>
  <si>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</si>
  <si>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</si>
  <si>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</si>
  <si>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</si>
  <si>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</si>
  <si>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</si>
  <si>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</si>
  <si>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</si>
  <si>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</si>
  <si>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</si>
  <si>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</si>
  <si>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</si>
  <si>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</si>
  <si>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</si>
  <si>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</si>
  <si>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</si>
  <si>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</si>
  <si>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</si>
  <si>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</si>
  <si>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</si>
  <si>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</si>
  <si>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</si>
  <si>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</si>
  <si>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</si>
  <si>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</si>
  <si>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</si>
  <si>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</si>
  <si>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</si>
  <si>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</si>
  <si>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</si>
  <si>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</si>
  <si>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</si>
  <si>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</si>
  <si>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</si>
  <si>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</si>
  <si>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</si>
  <si>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</si>
  <si>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</si>
  <si>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</si>
  <si>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</si>
  <si>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</si>
  <si>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</si>
  <si>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</si>
  <si>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</si>
  <si>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</si>
  <si>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</si>
  <si>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</si>
  <si>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</si>
  <si>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</si>
  <si>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</si>
  <si>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</si>
  <si>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</si>
  <si>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</si>
  <si>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</si>
  <si>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</si>
  <si>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</si>
  <si>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</si>
  <si>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</si>
  <si>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</si>
  <si>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</si>
  <si>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</si>
  <si>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</si>
  <si>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</si>
  <si>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</si>
  <si>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</si>
  <si>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</si>
  <si>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</si>
  <si>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</si>
  <si>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</si>
  <si>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</si>
  <si>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</si>
  <si>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</si>
  <si>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</si>
  <si>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</si>
  <si>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</si>
  <si>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</si>
  <si>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</si>
  <si>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</si>
  <si>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</si>
  <si>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</si>
  <si>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</si>
  <si>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</si>
  <si>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</si>
  <si>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</si>
  <si>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</si>
  <si>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</si>
  <si>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</si>
  <si>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</si>
  <si>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</si>
  <si>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</si>
  <si>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</si>
  <si>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</si>
  <si>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</si>
  <si>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</si>
  <si>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</si>
  <si>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</si>
  <si>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</si>
  <si>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</si>
  <si>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</si>
  <si>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</si>
  <si>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</si>
  <si>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</si>
  <si>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</si>
  <si>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</si>
  <si>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</si>
  <si>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</si>
  <si>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</si>
  <si>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</si>
  <si>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</si>
  <si>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</si>
  <si>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</si>
  <si>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</si>
  <si>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</si>
  <si>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</si>
  <si>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</si>
  <si>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</si>
  <si>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</si>
  <si>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</si>
  <si>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</si>
  <si>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</si>
  <si>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</si>
  <si>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</si>
  <si>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</si>
  <si>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</si>
  <si>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</si>
  <si>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</si>
  <si>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</si>
  <si>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</si>
  <si>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</si>
  <si>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</si>
  <si>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</si>
  <si>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</si>
  <si>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</si>
  <si>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</si>
  <si>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</si>
  <si>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</si>
  <si>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</si>
  <si>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</si>
  <si>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</si>
  <si>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</si>
  <si>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</si>
  <si>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</si>
  <si>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</si>
  <si>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</si>
  <si>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</si>
  <si>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</si>
  <si>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</si>
  <si>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</si>
  <si>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</si>
  <si>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</si>
  <si>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</si>
  <si>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</si>
  <si>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</si>
  <si>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</si>
  <si>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</si>
  <si>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</si>
  <si>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</si>
  <si>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</si>
  <si>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</si>
  <si>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</si>
  <si>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</si>
  <si>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</si>
  <si>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</si>
  <si>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</si>
  <si>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</si>
  <si>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</si>
  <si>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</si>
  <si>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</si>
  <si>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</si>
  <si>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</si>
  <si>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</si>
  <si>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</si>
  <si>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</si>
  <si>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</si>
  <si>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</si>
  <si>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</si>
  <si>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</si>
  <si>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</si>
  <si>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</si>
  <si>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</si>
  <si>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</si>
  <si>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</si>
  <si>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</si>
  <si>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</si>
  <si>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</si>
  <si>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</si>
  <si>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</si>
  <si>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</si>
  <si>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</si>
  <si>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</si>
  <si>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</si>
  <si>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</si>
  <si>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</si>
  <si>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</si>
  <si>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</si>
  <si>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</si>
  <si>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</si>
  <si>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</si>
  <si>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</si>
  <si>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</si>
  <si>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</si>
  <si>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</si>
  <si>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</si>
  <si>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</si>
  <si>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</si>
  <si>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</si>
  <si>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</si>
  <si>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</si>
  <si>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</si>
  <si>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</si>
  <si>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</si>
  <si>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</si>
  <si>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</si>
  <si>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</si>
  <si>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</si>
  <si>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</si>
  <si>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</si>
  <si>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</si>
  <si>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</si>
  <si>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</si>
  <si>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</si>
  <si>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</si>
  <si>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</si>
  <si>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</si>
  <si>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</si>
  <si>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</si>
  <si>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</si>
  <si>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</si>
  <si>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</si>
  <si>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</si>
  <si>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</si>
  <si>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</si>
  <si>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</si>
  <si>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</si>
  <si>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</si>
  <si>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</si>
  <si>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</si>
  <si>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</si>
  <si>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</si>
  <si>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</si>
  <si>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</si>
  <si>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</si>
  <si>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</si>
  <si>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</si>
  <si>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</si>
  <si>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</si>
  <si>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</si>
  <si>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</si>
  <si>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</si>
  <si>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</si>
  <si>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</si>
  <si>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</si>
  <si>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</si>
  <si>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</si>
  <si>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</si>
  <si>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</si>
  <si>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</si>
  <si>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</si>
  <si>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</si>
  <si>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</si>
  <si>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</si>
  <si>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</si>
  <si>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</si>
  <si>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</si>
  <si>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</si>
  <si>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</si>
  <si>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</si>
  <si>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</si>
  <si>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</si>
  <si>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</si>
  <si>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</si>
  <si>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</si>
  <si>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</si>
  <si>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</si>
  <si>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</si>
  <si>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</si>
  <si>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</si>
  <si>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</si>
  <si>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</si>
  <si>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</si>
  <si>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</si>
  <si>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</si>
  <si>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</si>
  <si>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</si>
  <si>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</si>
  <si>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</si>
  <si>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</si>
  <si>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</si>
  <si>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</si>
  <si>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</si>
  <si>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</si>
  <si>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</si>
  <si>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</si>
  <si>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</si>
  <si>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</si>
  <si>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</si>
  <si>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</si>
  <si>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</si>
  <si>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</si>
  <si>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</si>
  <si>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</si>
  <si>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</si>
  <si>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</si>
  <si>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</si>
  <si>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</si>
  <si>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</si>
  <si>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</si>
  <si>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</si>
  <si>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</si>
  <si>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</si>
  <si>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</si>
  <si>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</si>
  <si>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</si>
  <si>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</si>
  <si>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</si>
  <si>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</si>
  <si>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</si>
  <si>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</si>
  <si>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</si>
  <si>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</si>
  <si>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</si>
  <si>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</si>
  <si>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</si>
  <si>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</si>
  <si>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</si>
  <si>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</si>
  <si>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</si>
  <si>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</si>
  <si>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</si>
  <si>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</si>
  <si>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</si>
  <si>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</si>
  <si>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</si>
  <si>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</si>
  <si>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</si>
  <si>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</si>
  <si>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</si>
  <si>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</si>
  <si>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</si>
  <si>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</si>
  <si>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</si>
  <si>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</si>
  <si>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</si>
  <si>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</si>
  <si>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</si>
  <si>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</si>
  <si>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</si>
  <si>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</si>
  <si>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</si>
  <si>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</si>
  <si>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</si>
  <si>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</si>
  <si>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</si>
  <si>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</si>
  <si>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</si>
  <si>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</si>
  <si>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</si>
  <si>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</si>
  <si>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</si>
  <si>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</si>
  <si>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</si>
  <si>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</si>
  <si>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</si>
  <si>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</si>
  <si>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</si>
  <si>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</si>
  <si>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</si>
  <si>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</si>
  <si>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</si>
  <si>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</si>
  <si>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</si>
  <si>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</si>
  <si>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</si>
  <si>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</si>
  <si>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</si>
  <si>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</si>
  <si>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</si>
  <si>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</si>
  <si>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</si>
  <si>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</si>
  <si>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</si>
  <si>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</si>
  <si>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</si>
  <si>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</si>
  <si>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</si>
  <si>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</si>
  <si>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</si>
  <si>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</si>
  <si>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</si>
  <si>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</si>
  <si>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</si>
  <si>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</si>
  <si>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</si>
  <si>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</si>
  <si>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</si>
  <si>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</si>
  <si>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</si>
  <si>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</si>
  <si>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</si>
  <si>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</si>
  <si>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</si>
  <si>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</si>
  <si>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</si>
  <si>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</si>
  <si>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</si>
  <si>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</si>
  <si>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</si>
  <si>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</si>
  <si>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</si>
  <si>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</si>
  <si>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</si>
  <si>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</si>
  <si>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</si>
  <si>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</si>
  <si>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</si>
  <si>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</si>
  <si>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</si>
  <si>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</si>
  <si>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</si>
  <si>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</si>
  <si>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</si>
  <si>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</si>
  <si>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</si>
  <si>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</si>
  <si>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</si>
  <si>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</si>
  <si>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</si>
  <si>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</si>
  <si>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</si>
  <si>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</si>
  <si>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</si>
  <si>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</si>
  <si>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</si>
  <si>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</si>
  <si>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</si>
  <si>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</si>
  <si>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</si>
  <si>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</si>
  <si>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</si>
  <si>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</si>
  <si>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</si>
  <si>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</si>
  <si>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</si>
  <si>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</si>
  <si>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</si>
  <si>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</si>
  <si>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</si>
  <si>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</si>
  <si>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</si>
  <si>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</si>
  <si>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</si>
  <si>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</si>
  <si>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</si>
  <si>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</si>
  <si>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</si>
  <si>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</si>
  <si>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</si>
  <si>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</si>
  <si>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</si>
  <si>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</si>
  <si>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</si>
  <si>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</si>
  <si>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</si>
  <si>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</si>
  <si>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</si>
  <si>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</si>
  <si>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</si>
  <si>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</si>
  <si>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</si>
  <si>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</si>
  <si>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</si>
  <si>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</si>
  <si>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</si>
  <si>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</si>
  <si>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</si>
  <si>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</si>
  <si>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</si>
  <si>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</si>
  <si>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</si>
  <si>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</si>
  <si>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</si>
  <si>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</si>
  <si>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</si>
  <si>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</si>
  <si>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</si>
  <si>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</si>
  <si>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</si>
  <si>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</si>
  <si>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</si>
  <si>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</si>
  <si>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</si>
  <si>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</si>
  <si>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</si>
  <si>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</si>
  <si>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</si>
  <si>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</si>
  <si>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</si>
  <si>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</si>
  <si>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</si>
  <si>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</si>
  <si>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</si>
  <si>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</si>
  <si>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</si>
  <si>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</si>
  <si>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</si>
  <si>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</si>
  <si>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</si>
  <si>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</si>
  <si>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</si>
  <si>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</si>
  <si>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</si>
  <si>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</si>
  <si>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</si>
  <si>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</si>
  <si>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</si>
  <si>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</si>
  <si>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</si>
  <si>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</si>
  <si>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</si>
  <si>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</si>
  <si>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</si>
  <si>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</si>
  <si>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</si>
  <si>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</si>
  <si>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</si>
  <si>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</si>
  <si>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</si>
  <si>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</si>
  <si>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</si>
  <si>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</si>
  <si>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</si>
  <si>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</si>
  <si>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</si>
  <si>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</si>
  <si>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</si>
  <si>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</si>
  <si>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</si>
  <si>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</si>
  <si>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</si>
  <si>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</si>
  <si>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</si>
  <si>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</si>
  <si>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</si>
  <si>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</si>
  <si>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</si>
  <si>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</si>
  <si>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</si>
  <si>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</si>
  <si>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</si>
  <si>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</si>
  <si>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</si>
  <si>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</si>
  <si>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</si>
  <si>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</si>
  <si>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</si>
  <si>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</si>
  <si>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</si>
  <si>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</si>
  <si>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</si>
  <si>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</si>
  <si>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</si>
  <si>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</si>
  <si>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</si>
  <si>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</si>
  <si>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</si>
  <si>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</si>
  <si>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</si>
  <si>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</si>
  <si>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</si>
  <si>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</si>
  <si>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</si>
  <si>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</si>
  <si>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</si>
  <si>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</si>
  <si>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</si>
  <si>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</si>
  <si>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</si>
  <si>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</si>
  <si>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</si>
  <si>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</si>
  <si>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</si>
  <si>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</si>
  <si>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</si>
  <si>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</si>
  <si>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</si>
  <si>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</si>
  <si>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</si>
  <si>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</si>
  <si>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</si>
  <si>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</si>
  <si>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</si>
  <si>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</si>
  <si>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</si>
  <si>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</si>
  <si>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</si>
  <si>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</si>
  <si>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</si>
  <si>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</si>
  <si>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</si>
  <si>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</si>
  <si>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</si>
  <si>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</si>
  <si>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</si>
  <si>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</si>
  <si>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</si>
  <si>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</si>
  <si>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</si>
  <si>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</si>
  <si>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</si>
  <si>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</si>
  <si>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</si>
  <si>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</si>
  <si>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</si>
  <si>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</si>
  <si>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</si>
  <si>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</si>
  <si>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</si>
  <si>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</si>
  <si>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</si>
  <si>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</si>
  <si>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</si>
  <si>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</si>
  <si>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</si>
  <si>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</si>
  <si>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</si>
  <si>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</si>
  <si>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</si>
  <si>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</si>
  <si>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</si>
  <si>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</si>
  <si>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</si>
  <si>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</si>
  <si>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</si>
  <si>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</si>
  <si>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</si>
  <si>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</si>
  <si>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</si>
  <si>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</si>
  <si>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</si>
  <si>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</si>
  <si>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</si>
  <si>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</si>
  <si>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</si>
  <si>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</si>
  <si>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</si>
  <si>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</si>
  <si>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</si>
  <si>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</si>
  <si>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</si>
  <si>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</si>
  <si>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</si>
  <si>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</si>
  <si>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</si>
  <si>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</si>
  <si>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</si>
  <si>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</si>
  <si>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</si>
  <si>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</si>
  <si>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</si>
  <si>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</si>
  <si>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</si>
  <si>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</si>
  <si>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</si>
  <si>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</si>
  <si>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</si>
  <si>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</si>
  <si>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</si>
  <si>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</si>
  <si>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</si>
  <si>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</si>
  <si>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</si>
  <si>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</si>
  <si>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</si>
  <si>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</si>
  <si>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</si>
  <si>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</si>
  <si>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</si>
  <si>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</si>
  <si>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</si>
  <si>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</si>
  <si>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</si>
  <si>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</si>
  <si>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</si>
  <si>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</si>
  <si>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</si>
  <si>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</si>
  <si>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</si>
  <si>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</si>
  <si>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</si>
  <si>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</si>
  <si>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</si>
  <si>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</si>
  <si>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</si>
  <si>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</si>
  <si>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</si>
  <si>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</si>
  <si>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</si>
  <si>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</si>
  <si>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</si>
  <si>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</si>
  <si>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</si>
  <si>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</si>
  <si>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</si>
  <si>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</si>
  <si>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</si>
  <si>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</si>
  <si>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</si>
  <si>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</si>
  <si>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</si>
  <si>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</si>
  <si>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</si>
  <si>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</si>
  <si>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</si>
  <si>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</si>
  <si>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</si>
  <si>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</si>
  <si>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</si>
  <si>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</si>
  <si>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</si>
  <si>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</si>
  <si>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</si>
  <si>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</si>
  <si>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</si>
  <si>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</si>
  <si>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</si>
  <si>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</si>
  <si>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</si>
  <si>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</si>
  <si>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</si>
  <si>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</si>
  <si>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</si>
  <si>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</si>
  <si>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</si>
  <si>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</si>
  <si>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</si>
  <si>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</si>
  <si>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</si>
  <si>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</si>
  <si>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</si>
  <si>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</si>
  <si>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</si>
  <si>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</si>
  <si>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</si>
  <si>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</si>
  <si>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</si>
  <si>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</si>
  <si>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</si>
  <si>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</si>
  <si>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</si>
  <si>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</si>
  <si>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</si>
  <si>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</si>
  <si>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</si>
  <si>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</si>
  <si>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</si>
  <si>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</si>
  <si>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</si>
  <si>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</si>
  <si>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</si>
  <si>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</si>
  <si>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</si>
  <si>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</si>
  <si>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</si>
  <si>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</si>
  <si>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</si>
  <si>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</si>
  <si>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</si>
  <si>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</si>
  <si>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</si>
  <si>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</si>
  <si>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</si>
  <si>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</si>
  <si>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</si>
  <si>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</si>
  <si>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</si>
  <si>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</si>
  <si>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</si>
  <si>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</si>
  <si>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</si>
  <si>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</si>
  <si>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</si>
  <si>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</si>
  <si>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</si>
  <si>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</si>
  <si>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</si>
  <si>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</si>
  <si>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</si>
  <si>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</si>
  <si>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</si>
  <si>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</si>
  <si>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</si>
  <si>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</si>
  <si>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</si>
  <si>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</si>
  <si>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</si>
  <si>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</si>
  <si>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</si>
  <si>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</si>
  <si>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</si>
  <si>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</si>
  <si>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</si>
  <si>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</si>
  <si>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</si>
  <si>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</si>
  <si>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</si>
  <si>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</si>
  <si>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</si>
  <si>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</si>
  <si>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</si>
  <si>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</si>
  <si>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</si>
  <si>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</si>
  <si>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</si>
  <si>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</si>
  <si>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</si>
  <si>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</si>
  <si>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</si>
  <si>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</si>
  <si>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</si>
  <si>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</si>
  <si>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</si>
  <si>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</si>
  <si>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</si>
  <si>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</si>
  <si>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</si>
  <si>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</si>
  <si>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</si>
  <si>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</si>
  <si>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</si>
  <si>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</si>
  <si>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</si>
  <si>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</si>
  <si>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</si>
  <si>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</si>
  <si>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</si>
  <si>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</si>
  <si>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</si>
  <si>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</si>
  <si>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</si>
  <si>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</si>
  <si>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</si>
  <si>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</si>
  <si>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</si>
  <si>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</si>
  <si>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</si>
  <si>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</si>
  <si>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</si>
  <si>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</si>
  <si>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</si>
  <si>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</si>
  <si>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</si>
  <si>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</si>
  <si>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</si>
  <si>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</si>
  <si>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</si>
  <si>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</si>
  <si>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</si>
  <si>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</si>
  <si>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</si>
  <si>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</si>
  <si>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</si>
  <si>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</si>
  <si>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</si>
  <si>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</si>
  <si>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</si>
  <si>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</si>
  <si>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</si>
  <si>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</si>
  <si>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</si>
  <si>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</si>
  <si>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</si>
  <si>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</si>
  <si>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</si>
  <si>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</si>
  <si>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</si>
  <si>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</si>
  <si>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</si>
  <si>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</si>
  <si>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</si>
  <si>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</si>
  <si>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</si>
  <si>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</si>
  <si>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</si>
  <si>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</si>
  <si>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</si>
  <si>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</si>
  <si>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</si>
  <si>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</si>
  <si>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</si>
  <si>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</si>
  <si>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</si>
  <si>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</si>
  <si>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</si>
  <si>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</si>
  <si>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</si>
  <si>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</si>
  <si>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</si>
  <si>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</si>
  <si>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</si>
  <si>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</si>
  <si>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</si>
  <si>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</si>
  <si>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</si>
  <si>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</si>
  <si>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</si>
  <si>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</si>
  <si>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</si>
  <si>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</si>
  <si>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</si>
  <si>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</si>
  <si>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</si>
  <si>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</si>
  <si>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</si>
  <si>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</si>
  <si>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</si>
  <si>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</si>
  <si>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</si>
  <si>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</si>
  <si>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</si>
  <si>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</si>
  <si>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</si>
  <si>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</si>
  <si>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</si>
  <si>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</si>
  <si>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</si>
  <si>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</si>
  <si>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</si>
  <si>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</si>
  <si>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</si>
  <si>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</si>
  <si>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</si>
  <si>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</si>
  <si>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</si>
  <si>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</si>
  <si>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</si>
  <si>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</si>
  <si>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</si>
  <si>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</si>
  <si>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</si>
  <si>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</si>
  <si>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</si>
  <si>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</si>
  <si>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</si>
  <si>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</si>
  <si>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</si>
  <si>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</si>
  <si>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</si>
  <si>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</si>
  <si>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</si>
  <si>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</si>
  <si>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</si>
  <si>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</si>
  <si>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</si>
  <si>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</si>
  <si>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</si>
  <si>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</si>
  <si>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</si>
  <si>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</si>
  <si>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</si>
  <si>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</si>
  <si>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</si>
  <si>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</si>
  <si>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</si>
  <si>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</si>
  <si>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</si>
  <si>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</si>
  <si>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</si>
  <si>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</si>
  <si>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</si>
  <si>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</si>
  <si>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</si>
  <si>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</si>
  <si>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</si>
  <si>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</si>
  <si>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</si>
  <si>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</si>
  <si>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</si>
  <si>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</si>
  <si>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</si>
  <si>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</si>
  <si>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</si>
  <si>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</si>
  <si>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</si>
  <si>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</si>
  <si>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</si>
  <si>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</si>
  <si>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</si>
  <si>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</si>
  <si>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</si>
  <si>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</si>
  <si>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</si>
  <si>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</si>
  <si>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</si>
  <si>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</si>
  <si>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</si>
  <si>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</si>
  <si>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</si>
  <si>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</si>
  <si>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</si>
  <si>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</si>
  <si>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</si>
  <si>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</si>
  <si>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</si>
  <si>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</si>
  <si>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</si>
  <si>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</si>
  <si>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</si>
  <si>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</si>
  <si>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</si>
  <si>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</si>
  <si>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</si>
  <si>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</si>
  <si>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</si>
  <si>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</si>
  <si>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</si>
  <si>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</si>
  <si>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</si>
  <si>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</si>
  <si>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</si>
  <si>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</si>
  <si>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</si>
  <si>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</si>
  <si>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</si>
  <si>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</si>
  <si>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</si>
  <si>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</si>
  <si>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</si>
  <si>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</si>
  <si>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</si>
  <si>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</si>
  <si>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</si>
  <si>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</si>
  <si>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</si>
  <si>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</si>
  <si>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</si>
  <si>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</si>
  <si>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</si>
  <si>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</si>
  <si>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</si>
  <si>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</si>
  <si>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</si>
  <si>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</si>
  <si>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</si>
  <si>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</si>
  <si>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</si>
  <si>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</si>
  <si>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</si>
  <si>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</si>
  <si>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</si>
  <si>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</si>
  <si>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</si>
  <si>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</si>
  <si>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</si>
  <si>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</si>
  <si>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</si>
  <si>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</si>
  <si>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</si>
  <si>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</si>
  <si>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</si>
  <si>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</si>
  <si>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</si>
  <si>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</si>
  <si>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</si>
  <si>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</si>
  <si>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</si>
  <si>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</si>
  <si>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</si>
  <si>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</si>
  <si>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</si>
  <si>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</si>
  <si>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</si>
  <si>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</si>
  <si>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</si>
  <si>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</si>
  <si>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</si>
  <si>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</si>
  <si>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</si>
  <si>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</si>
  <si>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</si>
  <si>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</si>
  <si>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</si>
  <si>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</si>
  <si>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</si>
  <si>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</si>
  <si>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</si>
  <si>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</si>
  <si>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</si>
  <si>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</si>
  <si>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</si>
  <si>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</si>
  <si>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</si>
  <si>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</si>
  <si>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</si>
  <si>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</si>
  <si>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</si>
  <si>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</si>
  <si>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</si>
  <si>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</si>
  <si>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</si>
  <si>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</si>
  <si>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</si>
  <si>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</si>
  <si>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</si>
  <si>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</si>
  <si>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</si>
  <si>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</si>
  <si>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</si>
  <si>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</si>
  <si>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</si>
  <si>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</si>
  <si>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</si>
  <si>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</si>
  <si>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</si>
  <si>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</si>
  <si>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</si>
  <si>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</si>
  <si>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</si>
  <si>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</si>
  <si>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</si>
  <si>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</si>
  <si>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</si>
  <si>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</si>
  <si>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</si>
  <si>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</si>
  <si>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</si>
  <si>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</si>
  <si>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</si>
  <si>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</si>
  <si>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</si>
  <si>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</si>
  <si>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</si>
  <si>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</si>
  <si>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</si>
  <si>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</si>
  <si>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</si>
  <si>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</si>
  <si>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</si>
  <si>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</si>
  <si>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</si>
  <si>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</si>
  <si>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</si>
  <si>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</si>
  <si>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</si>
  <si>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</si>
  <si>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</si>
  <si>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</si>
  <si>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</si>
  <si>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</si>
  <si>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</si>
  <si>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</si>
  <si>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</si>
  <si>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</si>
  <si>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</si>
  <si>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</si>
  <si>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</si>
  <si>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</si>
  <si>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</si>
  <si>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</si>
  <si>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</si>
  <si>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</si>
  <si>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</si>
  <si>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</si>
  <si>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</si>
  <si>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</si>
  <si>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</si>
  <si>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</si>
  <si>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</si>
  <si>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</si>
  <si>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</si>
  <si>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</si>
  <si>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</si>
  <si>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</si>
  <si>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</si>
  <si>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</si>
  <si>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</si>
  <si>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</si>
  <si>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</si>
  <si>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</si>
  <si>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</si>
  <si>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</si>
  <si>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</si>
  <si>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</si>
  <si>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</si>
  <si>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</si>
  <si>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</si>
  <si>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</si>
  <si>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</si>
  <si>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</si>
  <si>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</si>
  <si>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</si>
  <si>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</si>
  <si>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</si>
  <si>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</si>
  <si>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</si>
  <si>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</si>
  <si>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</si>
  <si>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</si>
  <si>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</si>
  <si>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</si>
  <si>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</si>
  <si>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</si>
  <si>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</si>
  <si>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</si>
  <si>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</si>
  <si>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</si>
  <si>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</si>
  <si>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</si>
  <si>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</si>
  <si>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</si>
  <si>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</si>
  <si>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</si>
  <si>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</si>
  <si>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</si>
  <si>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</si>
  <si>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</si>
  <si>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</si>
  <si>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</si>
  <si>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</si>
  <si>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</si>
  <si>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</si>
  <si>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</si>
  <si>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</si>
  <si>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</si>
  <si>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</si>
  <si>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</si>
  <si>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</si>
  <si>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</si>
  <si>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</si>
  <si>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</si>
  <si>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</si>
  <si>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</si>
  <si>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</si>
  <si>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</si>
  <si>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</si>
  <si>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</si>
  <si>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</si>
  <si>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</si>
  <si>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</si>
  <si>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</si>
  <si>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</si>
  <si>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</si>
  <si>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</si>
  <si>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</si>
  <si>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</si>
  <si>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</si>
  <si>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</si>
  <si>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</si>
  <si>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</si>
  <si>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</si>
  <si>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</si>
  <si>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</si>
  <si>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</si>
  <si>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</si>
  <si>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</si>
  <si>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</si>
  <si>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</si>
  <si>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</si>
  <si>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</si>
  <si>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</si>
  <si>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</si>
  <si>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</si>
  <si>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</si>
  <si>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</si>
  <si>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</si>
  <si>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</si>
  <si>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</si>
  <si>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</si>
  <si>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</si>
  <si>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</si>
  <si>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</si>
  <si>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</si>
  <si>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</si>
  <si>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</si>
  <si>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</si>
  <si>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</si>
  <si>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</si>
  <si>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</si>
  <si>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</si>
  <si>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</si>
  <si>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</si>
  <si>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</si>
  <si>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</si>
  <si>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</si>
  <si>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</si>
  <si>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</si>
  <si>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</si>
  <si>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</si>
  <si>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</si>
  <si>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</si>
  <si>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</si>
  <si>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</si>
  <si>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</si>
  <si>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</si>
  <si>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</si>
  <si>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</si>
  <si>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</si>
  <si>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</si>
  <si>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</si>
  <si>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</si>
  <si>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</si>
  <si>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</si>
  <si>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</si>
  <si>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</si>
  <si>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</si>
  <si>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</si>
  <si>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</si>
  <si>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</si>
  <si>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</si>
  <si>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</si>
  <si>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</si>
  <si>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</si>
  <si>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</si>
  <si>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</si>
  <si>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</si>
  <si>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</si>
  <si>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</si>
  <si>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</si>
  <si>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</si>
  <si>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</si>
  <si>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</si>
  <si>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</si>
  <si>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</si>
  <si>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</si>
  <si>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</si>
  <si>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</si>
  <si>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</si>
  <si>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</si>
  <si>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</si>
  <si>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</si>
  <si>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</si>
  <si>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</si>
  <si>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</si>
  <si>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</si>
  <si>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</si>
  <si>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</si>
  <si>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</si>
  <si>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</si>
  <si>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</si>
  <si>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</si>
  <si>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</si>
  <si>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</si>
  <si>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</si>
  <si>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</si>
  <si>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</si>
  <si>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</si>
  <si>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</si>
  <si>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</si>
  <si>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</si>
  <si>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</si>
  <si>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</si>
  <si>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</si>
  <si>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</si>
  <si>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</si>
  <si>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</si>
  <si>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</si>
  <si>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</si>
  <si>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</si>
  <si>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</si>
  <si>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</si>
  <si>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</si>
  <si>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</si>
  <si>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</si>
  <si>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</si>
  <si>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</si>
  <si>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</si>
  <si>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</si>
  <si>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</si>
  <si>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</si>
  <si>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</si>
  <si>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</si>
  <si>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</si>
  <si>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</si>
  <si>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</si>
  <si>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</si>
  <si>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</si>
  <si>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</si>
  <si>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</si>
  <si>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</si>
  <si>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</si>
  <si>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</si>
  <si>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</si>
  <si>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</si>
  <si>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</si>
  <si>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</si>
  <si>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</si>
  <si>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</si>
  <si>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</si>
  <si>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</si>
  <si>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</si>
  <si>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</si>
  <si>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</si>
  <si>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</si>
  <si>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</si>
  <si>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</si>
  <si>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</si>
  <si>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</si>
  <si>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</si>
  <si>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</si>
  <si>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</si>
  <si>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</si>
  <si>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</si>
  <si>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</si>
  <si>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</si>
  <si>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</si>
  <si>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</si>
  <si>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</si>
  <si>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</si>
  <si>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</si>
  <si>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</si>
  <si>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</si>
  <si>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</si>
  <si>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</si>
  <si>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</si>
  <si>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</si>
  <si>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</si>
  <si>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</si>
  <si>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</si>
  <si>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</si>
  <si>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</si>
  <si>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</si>
  <si>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</si>
  <si>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</si>
  <si>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</si>
  <si>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</si>
  <si>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</si>
  <si>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</si>
  <si>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</si>
  <si>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</si>
  <si>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</si>
  <si>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</si>
  <si>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</si>
  <si>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</si>
  <si>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</si>
  <si>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</si>
  <si>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</si>
  <si>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</si>
  <si>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</si>
  <si>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</si>
  <si>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</si>
  <si>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</si>
  <si>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</si>
  <si>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</si>
  <si>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</si>
  <si>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</si>
  <si>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</si>
  <si>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</si>
  <si>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</si>
  <si>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</si>
  <si>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</si>
  <si>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</si>
  <si>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</si>
  <si>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</si>
  <si>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</si>
  <si>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</si>
  <si>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</si>
  <si>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</si>
  <si>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</si>
  <si>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</si>
  <si>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</si>
  <si>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</si>
  <si>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</si>
  <si>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</si>
  <si>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</si>
  <si>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</si>
  <si>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</si>
  <si>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</si>
  <si>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</si>
  <si>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</si>
  <si>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</si>
  <si>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</si>
  <si>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</si>
  <si>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</si>
  <si>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</si>
  <si>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</si>
  <si>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</si>
  <si>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</si>
  <si>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</si>
  <si>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</si>
  <si>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</si>
  <si>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</si>
  <si>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</si>
  <si>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</si>
  <si>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</si>
  <si>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</si>
  <si>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</si>
  <si>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</si>
  <si>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</si>
  <si>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</si>
  <si>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</si>
  <si>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</si>
  <si>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</si>
  <si>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</si>
  <si>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</si>
  <si>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</si>
  <si>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</si>
  <si>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</si>
  <si>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</si>
  <si>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</si>
  <si>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</si>
  <si>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</si>
  <si>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</si>
  <si>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</si>
  <si>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</si>
  <si>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</si>
  <si>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</si>
  <si>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</si>
  <si>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</si>
  <si>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</si>
  <si>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</si>
  <si>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</si>
  <si>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</si>
  <si>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</si>
  <si>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</si>
  <si>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</si>
  <si>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</si>
  <si>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</si>
  <si>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</si>
  <si>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</si>
  <si>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</si>
  <si>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</si>
  <si>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</si>
  <si>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</si>
  <si>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</si>
  <si>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</si>
  <si>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</si>
  <si>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</si>
  <si>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</si>
  <si>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</si>
  <si>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</si>
  <si>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</si>
  <si>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</si>
  <si>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</si>
  <si>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</si>
  <si>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</si>
  <si>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</si>
  <si>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</si>
  <si>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</si>
  <si>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</si>
  <si>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</si>
  <si>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</si>
  <si>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</si>
  <si>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</si>
  <si>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</si>
  <si>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</si>
  <si>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</si>
  <si>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</si>
  <si>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</si>
  <si>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</si>
  <si>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</si>
  <si>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</si>
  <si>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</si>
  <si>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</si>
  <si>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</si>
  <si>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</si>
  <si>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</si>
  <si>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</si>
  <si>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</si>
  <si>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</si>
  <si>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</si>
  <si>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</si>
  <si>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</si>
  <si>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</si>
  <si>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</si>
  <si>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</si>
  <si>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</si>
  <si>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</si>
  <si>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</si>
  <si>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</si>
  <si>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</si>
  <si>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</si>
  <si>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</si>
  <si>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</si>
  <si>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</si>
  <si>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</si>
  <si>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</si>
  <si>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</si>
  <si>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</si>
  <si>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</si>
  <si>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</si>
  <si>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</si>
  <si>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</si>
  <si>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</si>
  <si>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</si>
  <si>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</si>
  <si>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</si>
  <si>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</si>
  <si>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</si>
  <si>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</si>
  <si>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</si>
  <si>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</si>
  <si>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</si>
  <si>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</si>
  <si>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</si>
  <si>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</si>
  <si>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</si>
  <si>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</si>
  <si>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</si>
  <si>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</si>
  <si>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</si>
  <si>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</si>
  <si>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</si>
  <si>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</si>
  <si>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</si>
  <si>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</si>
  <si>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</si>
  <si>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</si>
  <si>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</si>
  <si>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</si>
  <si>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</si>
  <si>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</si>
  <si>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</si>
  <si>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</si>
  <si>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</si>
  <si>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</si>
  <si>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</si>
  <si>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</si>
  <si>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</si>
  <si>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</si>
  <si>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</si>
  <si>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</si>
  <si>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</si>
  <si>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</si>
  <si>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</si>
  <si>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</si>
  <si>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</si>
  <si>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</si>
  <si>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</si>
  <si>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</si>
  <si>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</si>
  <si>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</si>
  <si>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</si>
  <si>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</si>
  <si>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</si>
  <si>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</si>
  <si>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</si>
  <si>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</si>
  <si>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</si>
  <si>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</si>
  <si>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</si>
  <si>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</si>
  <si>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</si>
  <si>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</si>
  <si>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</si>
  <si>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</si>
  <si>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</si>
  <si>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</si>
  <si>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</si>
  <si>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</si>
  <si>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</si>
  <si>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</si>
  <si>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</si>
  <si>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</si>
  <si>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</si>
  <si>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</si>
  <si>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</si>
  <si>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</si>
  <si>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</si>
  <si>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</si>
  <si>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</si>
  <si>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</si>
  <si>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</si>
  <si>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</si>
  <si>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</si>
  <si>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</si>
  <si>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</si>
  <si>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</si>
  <si>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</si>
  <si>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</si>
  <si>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</si>
  <si>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</si>
  <si>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</si>
  <si>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</si>
  <si>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</si>
  <si>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</si>
  <si>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</si>
  <si>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</si>
  <si>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</si>
  <si>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</si>
  <si>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</si>
  <si>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</si>
  <si>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</si>
  <si>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</si>
  <si>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</si>
  <si>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</si>
  <si>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</si>
  <si>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</si>
  <si>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</si>
  <si>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</si>
  <si>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</si>
  <si>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</si>
  <si>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</si>
  <si>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</si>
  <si>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</si>
  <si>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</si>
  <si>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</si>
  <si>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</si>
  <si>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</si>
  <si>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</si>
  <si>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</si>
  <si>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</si>
  <si>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</si>
  <si>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</si>
  <si>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</si>
  <si>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</si>
  <si>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</si>
  <si>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</si>
  <si>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</si>
  <si>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</si>
  <si>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</si>
  <si>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</si>
  <si>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</si>
  <si>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</si>
  <si>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</si>
  <si>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</si>
  <si>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</si>
  <si>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</si>
  <si>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</si>
  <si>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</si>
  <si>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</si>
  <si>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</si>
  <si>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</si>
  <si>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</si>
  <si>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</si>
  <si>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</si>
  <si>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</si>
  <si>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</si>
  <si>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</si>
  <si>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</si>
  <si>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</si>
  <si>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</si>
  <si>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</si>
  <si>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</si>
  <si>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</si>
  <si>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</si>
  <si>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</si>
  <si>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</si>
  <si>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</si>
  <si>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</si>
  <si>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</si>
  <si>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</si>
  <si>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</si>
  <si>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</si>
  <si>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</si>
  <si>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</si>
  <si>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</si>
  <si>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</si>
  <si>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</si>
  <si>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</si>
  <si>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</si>
  <si>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</si>
  <si>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</si>
  <si>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</si>
  <si>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</si>
  <si>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</si>
  <si>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</si>
  <si>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</si>
  <si>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</si>
  <si>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</si>
  <si>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</si>
  <si>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</si>
  <si>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</si>
  <si>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</si>
  <si>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</si>
  <si>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</si>
  <si>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</si>
  <si>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</si>
  <si>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</si>
  <si>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</si>
  <si>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</si>
  <si>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</si>
  <si>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</si>
  <si>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</si>
  <si>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</si>
  <si>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</si>
  <si>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</si>
  <si>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</si>
  <si>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</si>
  <si>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</si>
  <si>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</si>
  <si>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</si>
  <si>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</si>
  <si>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</si>
  <si>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</si>
  <si>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</si>
  <si>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</si>
  <si>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</si>
  <si>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</si>
  <si>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</si>
  <si>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</si>
  <si>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</si>
  <si>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</si>
  <si>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</si>
  <si>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</si>
  <si>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</si>
  <si>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</si>
  <si>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</si>
  <si>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</si>
  <si>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</si>
  <si>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</si>
  <si>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</si>
  <si>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</si>
  <si>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</si>
  <si>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</si>
  <si>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</si>
  <si>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</si>
  <si>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</si>
  <si>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</si>
  <si>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</si>
  <si>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</si>
  <si>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</si>
  <si>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</si>
  <si>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</si>
  <si>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</si>
  <si>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</si>
  <si>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</si>
  <si>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</si>
  <si>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</si>
  <si>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</si>
  <si>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</si>
  <si>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</si>
  <si>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</si>
  <si>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</si>
  <si>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</si>
  <si>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</si>
  <si>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</si>
  <si>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</si>
  <si>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</si>
  <si>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</si>
  <si>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</si>
  <si>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</si>
  <si>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</si>
  <si>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</si>
  <si>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</si>
  <si>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</si>
  <si>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</si>
  <si>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</si>
  <si>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</si>
  <si>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</si>
  <si>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</si>
  <si>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</si>
  <si>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</si>
  <si>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</si>
  <si>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</si>
  <si>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</si>
  <si>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</si>
  <si>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</si>
  <si>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</si>
  <si>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</si>
  <si>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</si>
  <si>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</si>
  <si>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</si>
  <si>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</si>
  <si>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</si>
  <si>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</si>
  <si>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</si>
  <si>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</si>
  <si>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</si>
  <si>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</si>
  <si>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</si>
  <si>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</si>
  <si>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</si>
  <si>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</si>
  <si>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</si>
  <si>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</si>
  <si>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</si>
  <si>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</si>
  <si>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</si>
  <si>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</si>
  <si>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</si>
  <si>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</si>
  <si>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</si>
  <si>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</si>
  <si>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</si>
  <si>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</si>
  <si>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</si>
  <si>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</si>
  <si>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</si>
  <si>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</si>
  <si>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</si>
  <si>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</si>
  <si>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</si>
  <si>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</si>
  <si>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</si>
  <si>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</si>
  <si>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</si>
  <si>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</si>
  <si>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</si>
  <si>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</si>
  <si>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</si>
  <si>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</si>
  <si>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</si>
  <si>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</si>
  <si>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</si>
  <si>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</si>
  <si>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</si>
  <si>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</si>
  <si>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</si>
  <si>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</si>
  <si>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</si>
  <si>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</si>
  <si>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</si>
  <si>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</si>
  <si>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</si>
  <si>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</si>
  <si>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</si>
  <si>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</si>
  <si>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</si>
  <si>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</si>
  <si>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</si>
  <si>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</si>
  <si>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</si>
  <si>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</si>
  <si>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</si>
  <si>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</si>
  <si>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</si>
  <si>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</si>
  <si>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</si>
  <si>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</si>
  <si>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</si>
  <si>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</si>
  <si>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</si>
  <si>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</si>
  <si>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</si>
  <si>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</si>
  <si>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</si>
  <si>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</si>
  <si>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</si>
  <si>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</si>
  <si>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</si>
  <si>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</si>
  <si>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</si>
  <si>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</si>
  <si>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</si>
  <si>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</si>
  <si>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</si>
  <si>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</si>
  <si>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</si>
  <si>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</si>
  <si>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</si>
  <si>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</si>
  <si>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</si>
  <si>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</si>
  <si>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</si>
  <si>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</si>
  <si>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</si>
  <si>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</si>
  <si>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</si>
  <si>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</si>
  <si>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</si>
  <si>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</si>
  <si>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</si>
  <si>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</si>
  <si>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</si>
  <si>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</si>
  <si>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</si>
  <si>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</si>
  <si>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</si>
  <si>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</si>
  <si>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</si>
  <si>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</si>
  <si>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</si>
  <si>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</si>
  <si>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</si>
  <si>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</si>
  <si>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</si>
  <si>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</si>
  <si>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</si>
  <si>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</si>
  <si>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</si>
  <si>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</si>
  <si>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</si>
  <si>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</si>
  <si>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</si>
  <si>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</si>
  <si>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</si>
  <si>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</si>
  <si>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</si>
  <si>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</si>
  <si>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</si>
  <si>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</si>
  <si>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</si>
  <si>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</si>
  <si>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</si>
  <si>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</si>
  <si>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</si>
  <si>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</si>
  <si>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</si>
  <si>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</si>
  <si>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</si>
  <si>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</si>
  <si>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</si>
  <si>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</si>
  <si>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</si>
  <si>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</si>
  <si>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</si>
  <si>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</si>
  <si>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</si>
  <si>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</si>
  <si>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</si>
  <si>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</si>
  <si>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</si>
  <si>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</si>
  <si>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</si>
  <si>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</si>
  <si>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</si>
  <si>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</si>
  <si>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</si>
  <si>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</si>
  <si>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</si>
  <si>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</si>
  <si>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</si>
  <si>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</si>
  <si>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</si>
  <si>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</si>
  <si>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</si>
  <si>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</si>
  <si>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</si>
  <si>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</si>
  <si>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</si>
  <si>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</si>
  <si>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</si>
  <si>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</si>
  <si>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</si>
  <si>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</si>
  <si>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</si>
  <si>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</si>
  <si>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</si>
  <si>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</si>
  <si>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</si>
  <si>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</si>
  <si>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</si>
  <si>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</si>
  <si>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</si>
  <si>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</si>
  <si>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</si>
  <si>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</si>
  <si>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</si>
  <si>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</si>
  <si>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</si>
  <si>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</si>
  <si>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</si>
  <si>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</si>
  <si>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</si>
  <si>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</si>
  <si>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</si>
  <si>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</si>
  <si>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</si>
  <si>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</si>
  <si>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</si>
  <si>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</si>
  <si>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</si>
  <si>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</si>
  <si>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</si>
  <si>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</si>
  <si>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</si>
  <si>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</si>
  <si>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</si>
  <si>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</si>
  <si>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</si>
  <si>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</si>
  <si>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</si>
  <si>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</si>
  <si>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</si>
  <si>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</si>
  <si>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</si>
  <si>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</si>
  <si>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</si>
  <si>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</si>
  <si>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</si>
  <si>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</si>
  <si>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</si>
  <si>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</si>
  <si>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</si>
  <si>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</si>
  <si>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</si>
  <si>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</si>
  <si>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</si>
  <si>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</si>
  <si>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</si>
  <si>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</si>
  <si>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</si>
  <si>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</si>
  <si>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</si>
  <si>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</si>
  <si>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</si>
  <si>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</si>
  <si>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</si>
  <si>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</si>
  <si>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</si>
  <si>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</si>
  <si>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</si>
  <si>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</si>
  <si>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</si>
  <si>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</si>
  <si>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</si>
  <si>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</si>
  <si>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</si>
  <si>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</si>
  <si>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</si>
  <si>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</si>
  <si>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</si>
  <si>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</si>
  <si>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</si>
  <si>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</si>
  <si>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</si>
  <si>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</si>
  <si>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</si>
  <si>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</si>
  <si>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</si>
  <si>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</si>
  <si>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</si>
  <si>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</si>
  <si>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</si>
  <si>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</si>
  <si>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</si>
  <si>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</si>
  <si>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</si>
  <si>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</si>
  <si>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</si>
  <si>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</si>
  <si>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</si>
  <si>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</si>
  <si>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</si>
  <si>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</si>
  <si>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</si>
  <si>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</si>
  <si>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</si>
  <si>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</si>
  <si>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</si>
  <si>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</si>
  <si>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</si>
  <si>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</si>
  <si>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</si>
  <si>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</si>
  <si>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</si>
  <si>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</si>
  <si>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</si>
  <si>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</si>
  <si>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</si>
  <si>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</si>
  <si>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</si>
  <si>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</si>
  <si>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</si>
  <si>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</si>
  <si>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</si>
  <si>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</si>
  <si>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</si>
  <si>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</si>
  <si>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</si>
  <si>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</si>
  <si>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</si>
  <si>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</si>
  <si>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</si>
  <si>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</si>
  <si>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</si>
  <si>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</si>
  <si>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</si>
  <si>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</si>
  <si>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</si>
  <si>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</si>
  <si>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</si>
  <si>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</si>
  <si>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</si>
  <si>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</si>
  <si>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</si>
  <si>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</si>
  <si>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</si>
  <si>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</si>
  <si>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</si>
  <si>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</si>
  <si>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</si>
  <si>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</si>
  <si>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</si>
  <si>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</si>
  <si>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</si>
  <si>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</si>
  <si>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</si>
  <si>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</si>
  <si>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</si>
  <si>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</si>
  <si>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</si>
  <si>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</si>
  <si>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</si>
  <si>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</si>
  <si>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</si>
  <si>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</si>
  <si>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</si>
  <si>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</si>
  <si>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</si>
  <si>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</si>
  <si>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</si>
  <si>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</si>
  <si>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</si>
  <si>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</si>
  <si>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</si>
  <si>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</si>
  <si>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</si>
  <si>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</si>
  <si>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</si>
  <si>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</si>
  <si>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</si>
  <si>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</si>
  <si>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</si>
  <si>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</si>
  <si>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</si>
  <si>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</si>
  <si>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</si>
  <si>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</si>
  <si>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</si>
  <si>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</si>
  <si>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</si>
  <si>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</si>
  <si>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</si>
  <si>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</si>
  <si>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</si>
  <si>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</si>
  <si>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</si>
  <si>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</si>
  <si>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</si>
  <si>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</si>
  <si>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</si>
  <si>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</si>
  <si>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</si>
  <si>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</si>
  <si>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</si>
  <si>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</si>
  <si>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</si>
  <si>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</si>
  <si>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</si>
  <si>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</si>
  <si>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</si>
  <si>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</si>
  <si>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</si>
  <si>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</si>
  <si>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</si>
  <si>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</si>
  <si>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</si>
  <si>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</si>
  <si>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</si>
  <si>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</si>
  <si>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</si>
  <si>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</si>
  <si>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</si>
  <si>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</si>
  <si>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</si>
  <si>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</si>
  <si>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</si>
  <si>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</si>
  <si>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</si>
  <si>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</si>
  <si>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</si>
  <si>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</si>
  <si>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</si>
  <si>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</si>
  <si>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</si>
  <si>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</si>
  <si>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</si>
  <si>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</si>
  <si>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</si>
  <si>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</si>
  <si>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</si>
  <si>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</si>
  <si>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</si>
  <si>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</si>
  <si>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</si>
  <si>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</si>
  <si>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</si>
  <si>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</si>
  <si>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</si>
  <si>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</si>
  <si>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</si>
  <si>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</si>
  <si>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</si>
  <si>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</si>
  <si>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</si>
  <si>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</si>
  <si>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</si>
  <si>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</si>
  <si>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</si>
  <si>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</si>
  <si>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</si>
  <si>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</si>
  <si>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</si>
  <si>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</si>
  <si>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</si>
  <si>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</si>
  <si>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</si>
  <si>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</si>
  <si>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</si>
  <si>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</si>
  <si>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</si>
  <si>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</si>
  <si>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</si>
  <si>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</si>
  <si>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</si>
  <si>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</si>
  <si>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</si>
  <si>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</si>
  <si>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</si>
  <si>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</si>
  <si>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</si>
  <si>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</si>
  <si>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</si>
  <si>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</si>
  <si>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</si>
  <si>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</si>
  <si>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</si>
  <si>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</si>
  <si>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</si>
  <si>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</si>
  <si>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</si>
  <si>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</si>
  <si>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</si>
  <si>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</si>
  <si>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</si>
  <si>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</si>
  <si>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</si>
  <si>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</si>
  <si>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</si>
  <si>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</si>
  <si>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</si>
  <si>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</si>
  <si>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</si>
  <si>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</si>
  <si>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</si>
  <si>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</si>
  <si>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</si>
  <si>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</si>
  <si>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</si>
  <si>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</si>
  <si>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</si>
  <si>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</si>
  <si>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</si>
  <si>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</si>
  <si>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</si>
  <si>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</si>
  <si>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</si>
  <si>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</si>
  <si>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</si>
  <si>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</si>
  <si>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</si>
  <si>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</si>
  <si>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</si>
  <si>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</si>
  <si>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</si>
  <si>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</si>
  <si>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</si>
  <si>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</si>
  <si>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</si>
  <si>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</si>
  <si>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</si>
  <si>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</si>
  <si>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</si>
  <si>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</si>
  <si>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</si>
  <si>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</si>
  <si>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</si>
  <si>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</si>
  <si>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</si>
  <si>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</si>
  <si>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</si>
  <si>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</si>
  <si>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</si>
  <si>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</si>
  <si>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</si>
  <si>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</si>
  <si>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</si>
  <si>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</si>
  <si>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</si>
  <si>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</si>
  <si>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</si>
  <si>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</si>
  <si>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</si>
  <si>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</si>
  <si>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</si>
  <si>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</si>
  <si>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</si>
  <si>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</si>
  <si>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</si>
  <si>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</si>
  <si>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</si>
  <si>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</si>
  <si>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</si>
  <si>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</si>
  <si>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</si>
  <si>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</si>
  <si>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</si>
  <si>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</si>
  <si>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</si>
  <si>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</si>
  <si>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</si>
  <si>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</si>
  <si>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</si>
  <si>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</si>
  <si>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</si>
  <si>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</si>
  <si>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</si>
  <si>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</si>
  <si>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</si>
  <si>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</si>
  <si>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</si>
  <si>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</si>
  <si>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</si>
  <si>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</si>
  <si>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</si>
  <si>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</si>
  <si>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</si>
  <si>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</si>
  <si>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</si>
  <si>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</si>
  <si>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</si>
  <si>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</si>
  <si>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</si>
  <si>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</si>
  <si>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</si>
  <si>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</si>
  <si>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</si>
  <si>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</si>
  <si>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</si>
  <si>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</si>
  <si>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</si>
  <si>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</si>
  <si>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</si>
  <si>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</si>
  <si>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</si>
  <si>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</si>
  <si>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</si>
  <si>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</si>
  <si>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</si>
  <si>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</si>
  <si>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</si>
  <si>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</si>
  <si>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</si>
  <si>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</si>
  <si>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</si>
  <si>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</si>
  <si>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</si>
  <si>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</si>
  <si>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</si>
  <si>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</si>
  <si>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</si>
  <si>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</si>
  <si>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</si>
  <si>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</si>
  <si>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</si>
  <si>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</si>
  <si>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</si>
  <si>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</si>
  <si>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</si>
  <si>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</si>
  <si>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</si>
  <si>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</si>
  <si>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</si>
  <si>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</si>
  <si>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</si>
  <si>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</si>
  <si>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</si>
  <si>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</si>
  <si>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</si>
  <si>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</si>
  <si>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</si>
  <si>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</si>
  <si>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</si>
  <si>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</si>
  <si>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</si>
  <si>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</si>
  <si>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</si>
  <si>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</si>
  <si>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</si>
  <si>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</si>
  <si>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</si>
  <si>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</si>
  <si>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</si>
  <si>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</si>
  <si>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</si>
  <si>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</si>
  <si>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</si>
  <si>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</si>
  <si>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</si>
  <si>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</si>
  <si>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</si>
  <si>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</si>
  <si>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</si>
  <si>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</si>
  <si>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</si>
  <si>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</si>
  <si>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</si>
  <si>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</si>
  <si>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</si>
  <si>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</si>
  <si>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</si>
  <si>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</si>
  <si>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</si>
  <si>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</si>
  <si>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</si>
  <si>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</si>
  <si>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</si>
  <si>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</si>
  <si>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</si>
  <si>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</si>
  <si>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</si>
  <si>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</si>
  <si>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</si>
  <si>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</si>
  <si>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</si>
  <si>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</si>
  <si>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</si>
  <si>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</si>
  <si>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</si>
  <si>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</si>
  <si>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</si>
  <si>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</si>
  <si>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</si>
  <si>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</si>
  <si>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</si>
  <si>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</si>
  <si>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</si>
  <si>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</si>
  <si>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</si>
  <si>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</si>
  <si>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</si>
  <si>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</si>
  <si>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</si>
  <si>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</si>
  <si>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</si>
  <si>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</si>
  <si>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</si>
  <si>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</si>
  <si>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</si>
  <si>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</si>
  <si>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</si>
  <si>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</si>
  <si>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</si>
  <si>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</si>
  <si>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</si>
  <si>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</si>
  <si>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</si>
  <si>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</si>
  <si>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</si>
  <si>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</si>
  <si>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</si>
  <si>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</si>
  <si>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</si>
  <si>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</si>
  <si>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</si>
  <si>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</si>
  <si>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</si>
  <si>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</si>
  <si>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</si>
  <si>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</si>
  <si>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</si>
  <si>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</si>
  <si>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</si>
  <si>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</si>
  <si>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</si>
  <si>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</si>
  <si>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</si>
  <si>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</si>
  <si>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</si>
  <si>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</si>
  <si>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</si>
  <si>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</si>
  <si>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</si>
  <si>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</si>
  <si>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</si>
  <si>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</si>
  <si>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</si>
  <si>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</si>
  <si>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</si>
  <si>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</si>
  <si>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</si>
  <si>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</si>
  <si>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</si>
  <si>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</si>
  <si>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</si>
  <si>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</si>
  <si>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</si>
  <si>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</si>
  <si>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</si>
  <si>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</si>
  <si>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</si>
  <si>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</si>
  <si>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</si>
  <si>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</si>
  <si>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</si>
  <si>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</si>
  <si>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</si>
  <si>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</si>
  <si>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</si>
  <si>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</si>
  <si>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</si>
  <si>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</si>
  <si>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</si>
  <si>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</si>
  <si>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</si>
  <si>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</si>
  <si>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</si>
  <si>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</si>
  <si>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</si>
  <si>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</si>
  <si>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</si>
  <si>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</si>
  <si>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</si>
  <si>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</si>
  <si>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</si>
  <si>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</si>
  <si>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</si>
  <si>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</si>
  <si>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</si>
  <si>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</si>
  <si>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</si>
  <si>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</si>
  <si>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</si>
  <si>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</si>
  <si>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</si>
  <si>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</si>
  <si>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</si>
  <si>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</si>
  <si>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</si>
  <si>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</si>
  <si>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</si>
  <si>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</si>
  <si>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</si>
  <si>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</si>
  <si>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</si>
  <si>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</si>
  <si>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</si>
  <si>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</si>
  <si>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</si>
  <si>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</si>
  <si>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</si>
  <si>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</si>
  <si>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</si>
  <si>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</si>
  <si>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</si>
  <si>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</si>
  <si>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</si>
  <si>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</si>
  <si>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</si>
  <si>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</si>
  <si>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</si>
  <si>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</si>
  <si>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</si>
  <si>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</si>
  <si>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</si>
  <si>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</si>
  <si>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</si>
  <si>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</si>
  <si>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</si>
  <si>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</si>
  <si>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</si>
  <si>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</si>
  <si>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</si>
  <si>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</si>
  <si>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</si>
  <si>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</si>
  <si>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</si>
  <si>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</si>
  <si>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</si>
  <si>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</si>
  <si>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</si>
  <si>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</si>
  <si>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</si>
  <si>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</si>
  <si>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</si>
  <si>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</si>
  <si>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</si>
  <si>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</si>
  <si>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</si>
  <si>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</si>
  <si>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</si>
  <si>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</si>
  <si>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</si>
  <si>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</si>
  <si>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</si>
  <si>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</si>
  <si>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</si>
  <si>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</si>
  <si>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</si>
  <si>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</si>
  <si>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</si>
  <si>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</si>
  <si>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</si>
  <si>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</si>
  <si>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</si>
  <si>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</si>
  <si>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</si>
  <si>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</si>
  <si>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</si>
  <si>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</si>
  <si>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</si>
  <si>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</si>
  <si>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</si>
  <si>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</si>
  <si>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</si>
  <si>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</si>
  <si>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</si>
  <si>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</si>
  <si>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</si>
  <si>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</si>
  <si>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</si>
  <si>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</si>
  <si>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</si>
  <si>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</si>
  <si>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</si>
  <si>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</si>
  <si>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</si>
  <si>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</si>
  <si>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</si>
  <si>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</si>
  <si>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</si>
  <si>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</si>
  <si>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</si>
  <si>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</si>
  <si>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</si>
  <si>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</si>
  <si>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</si>
  <si>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</si>
  <si>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</si>
  <si>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</si>
  <si>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</si>
  <si>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</si>
  <si>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</si>
  <si>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</si>
  <si>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</si>
  <si>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</si>
  <si>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</si>
  <si>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</si>
  <si>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</si>
  <si>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</si>
  <si>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</si>
  <si>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</si>
  <si>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</si>
  <si>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</si>
  <si>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</si>
  <si>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</si>
  <si>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</si>
  <si>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</si>
  <si>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</si>
  <si>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</si>
  <si>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</si>
  <si>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</si>
  <si>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</si>
  <si>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</si>
  <si>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</si>
  <si>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</si>
  <si>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</si>
  <si>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</si>
  <si>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</si>
  <si>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</si>
  <si>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</si>
  <si>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</si>
  <si>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</si>
  <si>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</si>
  <si>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</si>
  <si>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</si>
  <si>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</si>
  <si>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</si>
  <si>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</si>
  <si>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</si>
  <si>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</si>
  <si>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</si>
  <si>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</si>
  <si>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</si>
  <si>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</si>
  <si>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</si>
  <si>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</si>
  <si>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</si>
  <si>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</si>
  <si>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</si>
  <si>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</si>
  <si>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</si>
  <si>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</si>
  <si>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</si>
  <si>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</si>
  <si>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</si>
  <si>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</si>
  <si>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</si>
  <si>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</si>
  <si>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</si>
  <si>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</si>
  <si>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</si>
  <si>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</si>
  <si>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</si>
  <si>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</si>
  <si>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</si>
  <si>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</si>
  <si>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</si>
  <si>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</si>
  <si>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</si>
  <si>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</si>
  <si>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</si>
  <si>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</si>
  <si>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</si>
  <si>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</si>
  <si>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</si>
  <si>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</si>
  <si>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</si>
  <si>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</si>
  <si>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</si>
  <si>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</si>
  <si>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</si>
  <si>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</si>
  <si>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</si>
  <si>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</si>
  <si>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</si>
  <si>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</si>
  <si>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</si>
  <si>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</si>
  <si>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</si>
  <si>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</si>
  <si>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</si>
  <si>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</si>
  <si>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</si>
  <si>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</si>
  <si>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</si>
  <si>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</si>
  <si>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</si>
  <si>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</si>
  <si>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</si>
  <si>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</si>
  <si>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</si>
  <si>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</si>
  <si>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</si>
  <si>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</si>
  <si>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</si>
  <si>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</si>
  <si>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</si>
  <si>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</si>
  <si>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</si>
  <si>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</si>
  <si>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</si>
  <si>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</si>
  <si>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</si>
  <si>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</si>
  <si>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</si>
  <si>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</si>
  <si>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</si>
  <si>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</si>
  <si>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</si>
  <si>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</si>
  <si>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</si>
  <si>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</si>
  <si>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</si>
  <si>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</si>
  <si>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</si>
  <si>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</si>
  <si>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</si>
  <si>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</si>
  <si>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</si>
  <si>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</si>
  <si>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</si>
  <si>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</si>
  <si>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</si>
  <si>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</si>
  <si>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</si>
  <si>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</si>
  <si>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</si>
  <si>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</si>
  <si>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</si>
  <si>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</si>
  <si>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</si>
  <si>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</si>
  <si>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</si>
  <si>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</si>
  <si>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</si>
  <si>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</si>
  <si>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</si>
  <si>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</si>
  <si>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</si>
  <si>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</si>
  <si>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</si>
  <si>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</si>
  <si>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</si>
  <si>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</si>
  <si>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</si>
  <si>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</si>
  <si>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</si>
  <si>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</si>
  <si>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</si>
  <si>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</si>
  <si>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</si>
  <si>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</si>
  <si>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</si>
  <si>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</si>
  <si>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</si>
  <si>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</si>
  <si>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</si>
  <si>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</si>
  <si>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</si>
  <si>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</si>
  <si>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</si>
  <si>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</si>
  <si>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</si>
  <si>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</si>
  <si>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</si>
  <si>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</si>
  <si>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</si>
  <si>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</si>
  <si>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</si>
  <si>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</si>
  <si>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</si>
  <si>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</si>
  <si>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</si>
  <si>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</si>
  <si>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</si>
  <si>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</si>
  <si>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</si>
  <si>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</si>
  <si>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</si>
  <si>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</si>
  <si>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</si>
  <si>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</si>
  <si>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</si>
  <si>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</si>
  <si>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</si>
  <si>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</si>
  <si>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</si>
  <si>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</si>
  <si>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</si>
  <si>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</si>
  <si>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</si>
  <si>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</si>
  <si>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</si>
  <si>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</si>
  <si>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</si>
  <si>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</si>
  <si>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</si>
  <si>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</si>
  <si>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</si>
  <si>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</si>
  <si>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</si>
  <si>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</si>
  <si>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</si>
  <si>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</si>
  <si>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</si>
  <si>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</si>
  <si>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</si>
  <si>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</si>
  <si>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</si>
  <si>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</si>
  <si>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</si>
  <si>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</si>
  <si>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</si>
  <si>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</si>
  <si>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</si>
  <si>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</si>
  <si>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</si>
  <si>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</si>
  <si>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</si>
  <si>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</si>
  <si>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</si>
  <si>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</si>
  <si>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</si>
  <si>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</si>
  <si>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</si>
  <si>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</si>
  <si>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</si>
  <si>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</si>
  <si>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</si>
  <si>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</si>
  <si>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</si>
  <si>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</si>
  <si>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</si>
  <si>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</si>
  <si>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</si>
  <si>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</si>
  <si>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</si>
  <si>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</si>
  <si>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</si>
  <si>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</si>
  <si>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</si>
  <si>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</si>
  <si>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</si>
  <si>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</si>
  <si>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</si>
  <si>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</si>
  <si>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</si>
  <si>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</si>
  <si>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</si>
  <si>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</si>
  <si>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</si>
  <si>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</si>
  <si>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</si>
  <si>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</si>
  <si>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</si>
  <si>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</si>
  <si>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</si>
  <si>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</si>
  <si>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</si>
  <si>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</si>
  <si>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</si>
  <si>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</si>
  <si>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</si>
  <si>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</si>
  <si>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</si>
  <si>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</si>
  <si>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</si>
  <si>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</si>
  <si>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</si>
  <si>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</si>
  <si>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</si>
  <si>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</si>
  <si>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</si>
  <si>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</si>
  <si>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</si>
  <si>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</si>
  <si>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</si>
  <si>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</si>
  <si>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</si>
  <si>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</si>
  <si>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</si>
  <si>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</si>
  <si>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</si>
  <si>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</si>
  <si>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</si>
  <si>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</si>
  <si>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</si>
  <si>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</si>
  <si>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</si>
  <si>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</si>
  <si>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</si>
  <si>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</si>
  <si>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</si>
  <si>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</si>
  <si>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</si>
  <si>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</si>
  <si>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</si>
  <si>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</si>
  <si>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</si>
  <si>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</si>
  <si>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</si>
  <si>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</si>
  <si>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</si>
  <si>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</si>
  <si>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</si>
  <si>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</si>
  <si>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</si>
  <si>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</si>
  <si>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</si>
  <si>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</si>
  <si>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</si>
  <si>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</si>
  <si>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</si>
  <si>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</si>
  <si>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</si>
  <si>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</si>
  <si>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</si>
  <si>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</si>
  <si>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</si>
  <si>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</si>
  <si>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</si>
  <si>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</si>
  <si>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</si>
  <si>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</si>
  <si>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</si>
  <si>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</si>
  <si>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</si>
  <si>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</si>
  <si>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</si>
  <si>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</si>
  <si>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</si>
  <si>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</si>
  <si>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</si>
  <si>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</si>
  <si>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</si>
  <si>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</si>
  <si>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</si>
  <si>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</si>
  <si>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</si>
  <si>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</si>
  <si>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</si>
  <si>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</si>
  <si>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</si>
  <si>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</si>
  <si>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</si>
  <si>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</si>
  <si>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</si>
  <si>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</si>
  <si>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</si>
  <si>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</si>
  <si>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</si>
  <si>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</si>
  <si>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</si>
  <si>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</si>
  <si>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</si>
  <si>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</si>
  <si>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</si>
  <si>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</si>
  <si>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</si>
  <si>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</si>
  <si>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</si>
  <si>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</si>
  <si>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</si>
  <si>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</si>
  <si>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</si>
  <si>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</si>
  <si>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</si>
  <si>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</si>
  <si>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</si>
  <si>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</si>
  <si>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</si>
  <si>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</si>
  <si>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</si>
  <si>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</si>
  <si>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</si>
  <si>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</si>
  <si>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</si>
  <si>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</si>
  <si>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</si>
  <si>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</si>
  <si>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</si>
  <si>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</si>
  <si>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</si>
  <si>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</si>
  <si>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</si>
  <si>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</si>
  <si>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</si>
  <si>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</si>
  <si>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</si>
  <si>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</si>
  <si>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</si>
  <si>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</si>
  <si>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</si>
  <si>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</si>
  <si>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</si>
  <si>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</si>
  <si>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</si>
  <si>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</si>
  <si>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</si>
  <si>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</si>
  <si>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</si>
  <si>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</si>
  <si>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</si>
  <si>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</si>
  <si>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</si>
  <si>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</si>
  <si>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</si>
  <si>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</si>
  <si>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</si>
  <si>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</si>
  <si>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</si>
  <si>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</si>
  <si>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</si>
  <si>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</si>
  <si>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</si>
  <si>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</si>
  <si>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</si>
  <si>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</si>
  <si>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</si>
  <si>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</si>
  <si>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</si>
  <si>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</si>
  <si>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</si>
  <si>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</si>
  <si>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</si>
  <si>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</si>
  <si>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</si>
  <si>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</si>
  <si>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</si>
  <si>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</si>
  <si>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</si>
  <si>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</si>
  <si>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</si>
  <si>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</si>
  <si>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</si>
  <si>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</si>
  <si>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</si>
  <si>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</si>
  <si>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</si>
  <si>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</si>
  <si>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</si>
  <si>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</si>
  <si>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</si>
  <si>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</si>
  <si>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</si>
  <si>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</si>
  <si>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</si>
  <si>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</si>
  <si>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</si>
  <si>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</si>
  <si>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</si>
  <si>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</si>
  <si>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</si>
  <si>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</si>
  <si>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</si>
  <si>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</si>
  <si>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</si>
  <si>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</si>
  <si>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</si>
  <si>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</si>
  <si>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</si>
  <si>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</si>
  <si>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</si>
  <si>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</si>
  <si>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</si>
  <si>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</si>
  <si>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</si>
  <si>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</si>
  <si>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</si>
  <si>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</si>
  <si>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</si>
  <si>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</si>
  <si>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</si>
  <si>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</si>
  <si>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</si>
  <si>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</si>
  <si>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</si>
  <si>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</si>
  <si>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</si>
  <si>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</si>
  <si>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</si>
  <si>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</si>
  <si>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</si>
  <si>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</si>
  <si>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</si>
  <si>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</si>
  <si>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</si>
  <si>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</si>
  <si>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</si>
  <si>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</si>
  <si>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</si>
  <si>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</si>
  <si>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</si>
  <si>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</si>
  <si>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</si>
  <si>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</si>
  <si>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</si>
  <si>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</si>
  <si>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</si>
  <si>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</si>
  <si>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</si>
  <si>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</si>
  <si>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</si>
  <si>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</si>
  <si>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</si>
  <si>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</si>
  <si>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</si>
  <si>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</si>
  <si>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</si>
  <si>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</si>
  <si>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</si>
  <si>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</si>
  <si>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</si>
  <si>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</si>
  <si>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</si>
  <si>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</si>
  <si>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</si>
  <si>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</si>
  <si>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</si>
  <si>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</si>
  <si>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</si>
  <si>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</si>
  <si>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</si>
  <si>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</si>
  <si>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</si>
  <si>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</si>
  <si>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</si>
  <si>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</si>
  <si>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</si>
  <si>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</si>
  <si>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</si>
  <si>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</si>
  <si>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</si>
  <si>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</si>
  <si>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</si>
  <si>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</si>
  <si>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</si>
  <si>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</si>
  <si>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</si>
  <si>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</si>
  <si>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</si>
  <si>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</si>
  <si>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</si>
  <si>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</si>
  <si>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</si>
  <si>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</si>
  <si>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</si>
  <si>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</si>
  <si>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</si>
  <si>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</si>
  <si>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</si>
  <si>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</si>
  <si>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</si>
  <si>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</si>
  <si>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</si>
  <si>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</si>
  <si>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</si>
  <si>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</si>
  <si>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</si>
  <si>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</si>
  <si>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</si>
  <si>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</si>
  <si>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</si>
  <si>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</si>
  <si>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</si>
  <si>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</si>
  <si>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</si>
  <si>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</si>
  <si>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</si>
  <si>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</si>
  <si>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</si>
  <si>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</si>
  <si>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</si>
  <si>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</si>
  <si>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</si>
  <si>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</si>
  <si>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</si>
  <si>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</si>
  <si>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</si>
  <si>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</si>
  <si>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</si>
  <si>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</si>
  <si>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</si>
  <si>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</si>
  <si>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</si>
  <si>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</si>
  <si>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</si>
  <si>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</si>
  <si>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</si>
  <si>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</si>
  <si>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</si>
  <si>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</si>
  <si>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</si>
  <si>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</si>
  <si>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</si>
  <si>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</si>
  <si>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</si>
  <si>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</si>
  <si>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</si>
  <si>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</si>
  <si>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</si>
  <si>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</si>
  <si>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</si>
  <si>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</si>
  <si>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</si>
  <si>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</si>
  <si>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</si>
  <si>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</si>
  <si>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</si>
  <si>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</si>
  <si>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</si>
  <si>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</si>
  <si>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</si>
  <si>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</si>
  <si>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</si>
  <si>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</si>
  <si>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</si>
  <si>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</si>
  <si>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</si>
  <si>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</si>
  <si>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</si>
  <si>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</si>
  <si>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</si>
  <si>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</si>
  <si>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</si>
  <si>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</si>
  <si>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</si>
  <si>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</si>
  <si>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</si>
  <si>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</si>
  <si>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</si>
  <si>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</si>
  <si>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</si>
  <si>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</si>
  <si>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</si>
  <si>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</si>
  <si>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</si>
  <si>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</si>
  <si>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</si>
  <si>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</si>
  <si>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</si>
  <si>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</si>
  <si>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</si>
  <si>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</si>
  <si>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</si>
  <si>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</si>
  <si>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</si>
  <si>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</si>
  <si>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</si>
  <si>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</si>
  <si>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</si>
  <si>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</si>
  <si>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</si>
  <si>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</si>
  <si>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</si>
  <si>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</si>
  <si>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</si>
  <si>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</si>
  <si>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</si>
  <si>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</si>
  <si>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</si>
  <si>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</si>
  <si>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</si>
  <si>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</si>
  <si>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</si>
  <si>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</si>
  <si>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</si>
  <si>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</si>
  <si>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</si>
  <si>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</si>
  <si>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</si>
  <si>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</si>
  <si>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</si>
  <si>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</si>
  <si>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</si>
  <si>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</si>
  <si>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</si>
  <si>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</si>
  <si>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</si>
  <si>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</si>
  <si>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</si>
  <si>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</si>
  <si>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</si>
  <si>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</si>
  <si>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</si>
  <si>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</si>
  <si>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</si>
  <si>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</si>
  <si>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</si>
  <si>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</si>
  <si>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</si>
  <si>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</si>
  <si>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</si>
  <si>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</si>
  <si>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</si>
  <si>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</si>
  <si>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</si>
  <si>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</si>
  <si>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</si>
  <si>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</si>
  <si>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</si>
  <si>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</si>
  <si>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</si>
  <si>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</si>
  <si>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</si>
  <si>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</si>
  <si>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</si>
  <si>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</si>
  <si>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</si>
  <si>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</si>
  <si>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</si>
  <si>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</si>
  <si>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</si>
  <si>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</si>
  <si>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</si>
  <si>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</si>
  <si>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</si>
  <si>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</si>
  <si>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</si>
  <si>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</si>
  <si>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</si>
  <si>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</si>
  <si>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</si>
  <si>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</si>
  <si>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</si>
  <si>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</si>
  <si>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</si>
  <si>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</si>
  <si>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</si>
  <si>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</si>
  <si>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</si>
  <si>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</si>
  <si>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</si>
  <si>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</si>
  <si>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</si>
  <si>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</si>
  <si>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</si>
  <si>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</si>
  <si>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</si>
  <si>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</si>
  <si>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</si>
  <si>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</si>
  <si>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</si>
  <si>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</si>
  <si>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</si>
  <si>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</si>
  <si>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</si>
  <si>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</si>
  <si>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</si>
  <si>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</si>
  <si>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</si>
  <si>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</si>
  <si>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</si>
  <si>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</si>
  <si>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</si>
  <si>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</si>
  <si>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</si>
  <si>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</si>
  <si>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</si>
  <si>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</si>
  <si>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</si>
  <si>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</si>
  <si>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</si>
  <si>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</si>
  <si>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</si>
  <si>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</si>
  <si>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</si>
  <si>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</si>
  <si>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</si>
  <si>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</si>
  <si>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</si>
  <si>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</si>
  <si>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</si>
  <si>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</si>
  <si>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</si>
  <si>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</si>
  <si>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</si>
  <si>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</si>
  <si>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</si>
  <si>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</si>
  <si>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</si>
  <si>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</si>
  <si>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</si>
  <si>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</si>
  <si>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</si>
  <si>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</si>
  <si>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</si>
  <si>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</si>
  <si>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</si>
  <si>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</si>
  <si>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</si>
  <si>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</si>
  <si>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</si>
  <si>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</si>
  <si>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</si>
  <si>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</si>
  <si>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</si>
  <si>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</si>
  <si>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</si>
  <si>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</si>
  <si>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</si>
  <si>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</si>
  <si>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</si>
  <si>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</si>
  <si>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</si>
  <si>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</si>
  <si>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</si>
  <si>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</si>
  <si>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</si>
  <si>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</si>
  <si>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</si>
  <si>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</si>
  <si>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</si>
  <si>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</si>
  <si>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</si>
  <si>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</si>
  <si>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</si>
  <si>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</si>
  <si>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</si>
  <si>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</si>
  <si>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</si>
  <si>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</si>
  <si>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</si>
  <si>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</si>
  <si>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</si>
  <si>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</si>
  <si>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</si>
  <si>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</si>
  <si>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</si>
  <si>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</si>
  <si>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</si>
  <si>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</si>
  <si>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</si>
  <si>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</si>
  <si>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</si>
  <si>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</si>
  <si>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</si>
  <si>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</si>
  <si>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</si>
  <si>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</si>
  <si>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</si>
  <si>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</si>
  <si>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</si>
  <si>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</si>
  <si>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</si>
  <si>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</si>
  <si>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</si>
  <si>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</si>
  <si>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</si>
  <si>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</si>
  <si>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</si>
  <si>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</si>
  <si>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</si>
  <si>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</si>
  <si>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</si>
  <si>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</si>
  <si>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</si>
  <si>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</si>
  <si>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</si>
  <si>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</si>
  <si>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</si>
  <si>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</si>
  <si>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</si>
  <si>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</si>
  <si>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</si>
  <si>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</si>
  <si>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</si>
  <si>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</si>
  <si>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</si>
  <si>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</si>
  <si>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</si>
  <si>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</si>
  <si>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</si>
  <si>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</si>
  <si>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</si>
  <si>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</si>
  <si>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</si>
  <si>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</si>
  <si>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</si>
  <si>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</si>
  <si>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</si>
  <si>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</si>
  <si>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</si>
  <si>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</si>
  <si>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</si>
  <si>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</si>
  <si>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</si>
  <si>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</si>
  <si>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</si>
  <si>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</si>
  <si>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</si>
  <si>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</si>
  <si>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</si>
  <si>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</si>
  <si>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</si>
  <si>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</si>
  <si>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</si>
  <si>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</si>
  <si>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</si>
  <si>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</si>
  <si>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</si>
  <si>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</si>
  <si>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</si>
  <si>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</si>
  <si>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</si>
  <si>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</si>
  <si>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</si>
  <si>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</si>
  <si>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</si>
  <si>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</si>
  <si>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</si>
  <si>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</si>
  <si>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</si>
  <si>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</si>
  <si>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</si>
  <si>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</si>
  <si>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</si>
  <si>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</si>
  <si>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</si>
  <si>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</si>
  <si>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</si>
  <si>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</si>
  <si>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</si>
  <si>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</si>
  <si>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</si>
  <si>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</si>
  <si>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</si>
  <si>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</si>
  <si>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</si>
  <si>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</si>
  <si>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</si>
  <si>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</si>
  <si>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</si>
  <si>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</si>
  <si>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</si>
  <si>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</si>
  <si>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</si>
  <si>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</si>
  <si>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</si>
  <si>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</si>
  <si>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</si>
  <si>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</si>
  <si>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</si>
  <si>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</si>
  <si>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</si>
  <si>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</si>
  <si>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</si>
  <si>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</si>
  <si>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</si>
  <si>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</si>
  <si>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</si>
  <si>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</si>
  <si>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</si>
  <si>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</si>
  <si>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</si>
  <si>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</si>
  <si>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</si>
  <si>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</si>
  <si>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</si>
  <si>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</si>
  <si>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</si>
  <si>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</si>
  <si>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</si>
  <si>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</si>
  <si>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</si>
  <si>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</si>
  <si>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</si>
  <si>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</si>
  <si>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</si>
  <si>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</si>
  <si>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</si>
  <si>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</si>
  <si>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</si>
  <si>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</si>
  <si>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</si>
  <si>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</si>
  <si>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</si>
  <si>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</si>
  <si>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</si>
  <si>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</si>
  <si>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</si>
  <si>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</si>
  <si>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</si>
  <si>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</si>
  <si>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</si>
  <si>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</si>
  <si>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</si>
  <si>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</si>
  <si>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</si>
  <si>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</si>
  <si>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</si>
  <si>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</si>
  <si>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</si>
  <si>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</si>
  <si>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</si>
  <si>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</si>
  <si>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</si>
  <si>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</si>
  <si>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</si>
  <si>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</si>
  <si>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</si>
  <si>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</si>
  <si>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</si>
  <si>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</si>
  <si>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</si>
  <si>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</si>
  <si>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</si>
  <si>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</si>
  <si>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</si>
  <si>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</si>
  <si>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</si>
  <si>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</si>
  <si>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</si>
  <si>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</si>
  <si>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</si>
  <si>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</si>
  <si>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</si>
  <si>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</si>
  <si>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</si>
  <si>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</si>
  <si>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</si>
  <si>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</si>
  <si>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</si>
  <si>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</si>
  <si>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</si>
  <si>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</si>
  <si>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</si>
  <si>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</si>
  <si>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</si>
  <si>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</si>
  <si>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</si>
  <si>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</si>
  <si>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</si>
  <si>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</si>
  <si>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</si>
  <si>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</si>
  <si>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</si>
  <si>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</si>
  <si>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</si>
  <si>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</si>
  <si>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</si>
  <si>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</si>
  <si>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</si>
  <si>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</si>
  <si>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</si>
  <si>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</si>
  <si>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</si>
  <si>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</si>
  <si>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</si>
  <si>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</si>
  <si>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</si>
  <si>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</si>
  <si>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</si>
  <si>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</si>
  <si>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</si>
  <si>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</si>
  <si>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</si>
  <si>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</si>
  <si>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</si>
  <si>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</si>
  <si>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</si>
  <si>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</si>
  <si>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</si>
  <si>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</si>
  <si>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</si>
  <si>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</si>
  <si>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</si>
  <si>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</si>
  <si>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</si>
  <si>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</si>
  <si>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</si>
  <si>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</si>
  <si>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</si>
  <si>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</si>
  <si>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</si>
  <si>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</si>
  <si>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</si>
  <si>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</si>
  <si>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</si>
  <si>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</si>
  <si>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</si>
  <si>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</si>
  <si>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</si>
  <si>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</si>
  <si>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</si>
  <si>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</si>
  <si>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</si>
  <si>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</si>
  <si>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</si>
  <si>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</si>
  <si>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</si>
  <si>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</si>
  <si>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</si>
  <si>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</si>
  <si>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</si>
  <si>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</si>
  <si>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</si>
  <si>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</si>
  <si>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</si>
  <si>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</si>
  <si>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</si>
  <si>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</si>
  <si>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</si>
  <si>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</si>
  <si>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</si>
  <si>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</si>
  <si>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</si>
  <si>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</si>
  <si>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</si>
  <si>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</si>
  <si>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</si>
  <si>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</si>
  <si>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</si>
  <si>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</si>
  <si>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</si>
  <si>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</si>
  <si>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</si>
  <si>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</si>
  <si>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</si>
  <si>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</si>
  <si>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</si>
  <si>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</si>
  <si>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</si>
  <si>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</si>
  <si>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</si>
  <si>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</si>
  <si>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</si>
  <si>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</si>
  <si>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</si>
  <si>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</si>
  <si>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</si>
  <si>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</si>
  <si>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</si>
  <si>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</si>
  <si>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</si>
  <si>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</si>
  <si>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</si>
  <si>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</si>
  <si>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</si>
  <si>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</si>
  <si>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</si>
  <si>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</si>
  <si>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</si>
  <si>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</si>
  <si>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</si>
  <si>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</si>
  <si>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</si>
  <si>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</si>
  <si>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</si>
  <si>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</si>
  <si>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</si>
  <si>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</si>
  <si>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</si>
  <si>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</si>
  <si>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</si>
  <si>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</si>
  <si>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</si>
  <si>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</si>
  <si>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</si>
  <si>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</si>
  <si>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</si>
  <si>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</si>
  <si>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</si>
  <si>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</si>
  <si>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</si>
  <si>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</si>
  <si>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</si>
  <si>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</si>
  <si>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</si>
  <si>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</si>
  <si>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</si>
  <si>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</si>
  <si>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</si>
  <si>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</si>
  <si>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</si>
  <si>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</si>
  <si>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</si>
  <si>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</si>
  <si>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</si>
  <si>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</si>
  <si>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</si>
  <si>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</si>
  <si>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</si>
  <si>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</si>
  <si>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</si>
  <si>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</si>
  <si>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</si>
  <si>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</si>
  <si>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</si>
  <si>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</si>
  <si>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</si>
  <si>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</si>
  <si>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</si>
  <si>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</si>
  <si>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</si>
  <si>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</si>
  <si>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</si>
  <si>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</si>
  <si>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</si>
  <si>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</si>
  <si>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</si>
  <si>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</si>
  <si>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</si>
  <si>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</si>
  <si>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</si>
  <si>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</si>
  <si>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</si>
  <si>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</si>
  <si>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</si>
  <si>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</si>
  <si>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</si>
  <si>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</si>
  <si>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</si>
  <si>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</si>
  <si>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</si>
  <si>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</si>
  <si>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</si>
  <si>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</si>
  <si>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</si>
  <si>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</si>
  <si>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</si>
  <si>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</si>
  <si>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</si>
  <si>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</si>
  <si>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</si>
  <si>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</si>
  <si>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</si>
  <si>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</si>
  <si>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</si>
  <si>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</si>
  <si>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</si>
  <si>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</si>
  <si>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</si>
  <si>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</si>
  <si>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</si>
  <si>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</si>
  <si>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</si>
  <si>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</si>
  <si>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</si>
  <si>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</si>
  <si>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</si>
  <si>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</si>
  <si>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</si>
  <si>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</si>
  <si>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</si>
  <si>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</si>
  <si>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</si>
  <si>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</si>
  <si>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</si>
  <si>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</si>
  <si>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</si>
  <si>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</si>
  <si>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</si>
  <si>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</si>
  <si>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</si>
  <si>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</si>
  <si>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</si>
  <si>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</si>
  <si>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</si>
  <si>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</si>
  <si>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</si>
  <si>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</si>
  <si>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</si>
  <si>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</si>
  <si>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</si>
  <si>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</si>
  <si>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</si>
  <si>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</si>
  <si>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</si>
  <si>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</si>
  <si>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</si>
  <si>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</si>
  <si>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</si>
  <si>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</si>
  <si>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</si>
  <si>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</si>
  <si>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</si>
  <si>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</si>
  <si>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</si>
  <si>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</si>
  <si>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</si>
  <si>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</si>
  <si>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</si>
  <si>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</si>
  <si>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</si>
  <si>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</si>
  <si>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</si>
  <si>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</si>
  <si>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</si>
  <si>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</si>
  <si>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</si>
  <si>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</si>
  <si>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</si>
  <si>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</si>
  <si>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</si>
  <si>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</si>
  <si>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</si>
  <si>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</si>
  <si>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</si>
  <si>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</si>
  <si>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</si>
  <si>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</si>
  <si>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</si>
  <si>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</si>
  <si>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</si>
  <si>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</si>
  <si>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</si>
  <si>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</si>
  <si>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</si>
  <si>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</si>
  <si>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</si>
  <si>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</si>
  <si>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</si>
  <si>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</si>
  <si>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</si>
  <si>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</si>
  <si>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</si>
  <si>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</si>
  <si>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</si>
  <si>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</si>
  <si>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</si>
  <si>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</si>
  <si>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</si>
  <si>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</si>
  <si>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</si>
  <si>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</si>
  <si>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</si>
  <si>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</si>
  <si>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</si>
  <si>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</si>
  <si>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</si>
  <si>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</si>
  <si>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</si>
  <si>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</si>
  <si>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</si>
  <si>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</si>
  <si>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</si>
  <si>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</si>
  <si>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</si>
  <si>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</si>
  <si>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</si>
  <si>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</si>
  <si>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</si>
  <si>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</si>
  <si>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</si>
  <si>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</si>
  <si>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</si>
  <si>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</si>
  <si>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</si>
  <si>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</si>
  <si>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</si>
  <si>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</si>
  <si>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</si>
  <si>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</si>
  <si>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</si>
  <si>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</si>
  <si>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</si>
  <si>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</si>
  <si>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</si>
  <si>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</si>
  <si>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</si>
  <si>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</si>
  <si>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</si>
  <si>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</si>
  <si>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</si>
  <si>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</si>
  <si>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</si>
  <si>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</si>
  <si>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</si>
  <si>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</si>
  <si>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</si>
  <si>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</si>
  <si>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</si>
  <si>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</si>
  <si>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</si>
  <si>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</si>
  <si>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</si>
  <si>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</si>
  <si>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</si>
  <si>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</si>
  <si>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</si>
  <si>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</si>
  <si>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</si>
  <si>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</si>
  <si>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</si>
  <si>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</si>
  <si>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</si>
  <si>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</si>
  <si>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</si>
  <si>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</si>
  <si>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</si>
  <si>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</si>
  <si>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</si>
  <si>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</si>
  <si>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</si>
  <si>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</si>
  <si>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</si>
  <si>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</si>
  <si>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</si>
  <si>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</si>
  <si>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</si>
  <si>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</si>
  <si>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</si>
  <si>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</si>
  <si>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</si>
  <si>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</si>
  <si>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</si>
  <si>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</si>
  <si>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</si>
  <si>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</si>
  <si>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</si>
  <si>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</si>
  <si>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</si>
  <si>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</si>
  <si>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</si>
  <si>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</si>
  <si>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</si>
  <si>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</si>
  <si>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</si>
  <si>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</si>
  <si>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</si>
  <si>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</si>
  <si>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</si>
  <si>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</si>
  <si>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</si>
  <si>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</si>
  <si>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</si>
  <si>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</si>
  <si>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</si>
  <si>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</si>
  <si>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</si>
  <si>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</si>
  <si>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</si>
  <si>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</si>
  <si>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</si>
  <si>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</si>
  <si>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</si>
  <si>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</si>
  <si>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</si>
  <si>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</si>
  <si>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</si>
  <si>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</si>
  <si>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</si>
  <si>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</si>
  <si>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</si>
  <si>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</si>
  <si>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</si>
  <si>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</si>
  <si>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</si>
  <si>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</si>
  <si>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</si>
  <si>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</si>
  <si>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</si>
  <si>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</si>
  <si>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</si>
  <si>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</si>
  <si>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</si>
  <si>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</si>
  <si>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</si>
  <si>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</si>
  <si>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</si>
  <si>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</si>
  <si>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</si>
  <si>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</si>
  <si>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</si>
  <si>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</si>
  <si>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</si>
  <si>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</si>
  <si>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</si>
  <si>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</si>
  <si>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</si>
  <si>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</si>
  <si>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</si>
  <si>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</si>
  <si>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</si>
  <si>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</si>
  <si>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</si>
  <si>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</si>
  <si>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</si>
  <si>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</si>
  <si>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</si>
  <si>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</si>
  <si>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</si>
  <si>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</si>
  <si>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</si>
  <si>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</si>
  <si>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</si>
  <si>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</si>
  <si>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</si>
  <si>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</si>
  <si>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</si>
  <si>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</si>
  <si>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</si>
  <si>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</si>
  <si>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</si>
  <si>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</si>
  <si>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</si>
  <si>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</si>
  <si>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</si>
  <si>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</si>
  <si>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</si>
  <si>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</si>
  <si>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</si>
  <si>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</si>
  <si>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</si>
  <si>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</si>
  <si>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</si>
  <si>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</si>
  <si>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</si>
  <si>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</si>
  <si>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</si>
  <si>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</si>
  <si>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</si>
  <si>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</si>
  <si>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</si>
  <si>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</si>
  <si>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</si>
  <si>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</si>
  <si>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</si>
  <si>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</si>
  <si>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</si>
  <si>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</si>
  <si>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</si>
  <si>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</si>
  <si>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</si>
  <si>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</si>
  <si>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</si>
  <si>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</si>
  <si>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</si>
  <si>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</si>
  <si>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</si>
  <si>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</si>
  <si>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</si>
  <si>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</si>
  <si>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</si>
  <si>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</si>
  <si>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</si>
  <si>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</si>
  <si>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</si>
  <si>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</si>
  <si>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</si>
  <si>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</si>
  <si>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</si>
  <si>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</si>
  <si>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</si>
  <si>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</si>
  <si>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</si>
  <si>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</si>
  <si>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</si>
  <si>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</si>
  <si>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</si>
  <si>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</si>
  <si>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</si>
  <si>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</si>
  <si>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</si>
  <si>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</si>
  <si>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</si>
  <si>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</si>
  <si>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</si>
  <si>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</si>
  <si>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</si>
  <si>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</si>
  <si>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</si>
  <si>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</si>
  <si>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</si>
  <si>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</si>
  <si>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</si>
  <si>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</si>
  <si>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</si>
  <si>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</si>
  <si>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</si>
  <si>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</si>
  <si>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</si>
  <si>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</si>
  <si>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</si>
  <si>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</si>
  <si>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</si>
  <si>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</si>
  <si>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</si>
  <si>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</si>
  <si>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</si>
  <si>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</si>
  <si>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</si>
  <si>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</si>
  <si>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</si>
  <si>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</si>
  <si>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</si>
  <si>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</si>
  <si>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</si>
  <si>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</si>
  <si>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</si>
  <si>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</si>
  <si>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</si>
  <si>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</si>
  <si>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</si>
  <si>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</si>
  <si>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</si>
  <si>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</si>
  <si>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</si>
  <si>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</si>
  <si>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</si>
  <si>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</si>
  <si>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</si>
  <si>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</si>
  <si>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</si>
  <si>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</si>
  <si>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</si>
  <si>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</si>
  <si>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</si>
  <si>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</si>
  <si>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</si>
  <si>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</si>
  <si>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</si>
  <si>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</si>
  <si>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</si>
  <si>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</si>
  <si>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</si>
  <si>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</si>
  <si>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</si>
  <si>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</si>
  <si>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</si>
  <si>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</si>
  <si>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</si>
  <si>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</si>
  <si>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</si>
  <si>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</si>
  <si>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</si>
  <si>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</si>
  <si>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</si>
  <si>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</si>
  <si>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</si>
  <si>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</si>
  <si>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</si>
  <si>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</si>
  <si>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</si>
  <si>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</si>
  <si>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</si>
  <si>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</si>
  <si>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</si>
  <si>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</si>
  <si>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</si>
  <si>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</si>
  <si>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</si>
  <si>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</si>
  <si>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</si>
  <si>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</si>
  <si>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</si>
  <si>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</si>
  <si>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</si>
  <si>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</si>
  <si>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</si>
  <si>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</si>
  <si>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</si>
  <si>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</si>
  <si>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</si>
  <si>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</si>
  <si>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</si>
  <si>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</si>
  <si>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</si>
  <si>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</si>
  <si>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</si>
  <si>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</si>
  <si>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</si>
  <si>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</si>
  <si>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</si>
  <si>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</si>
  <si>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</si>
  <si>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</si>
  <si>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</si>
  <si>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</si>
  <si>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</si>
  <si>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</si>
  <si>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</si>
  <si>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</si>
  <si>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</si>
  <si>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</si>
  <si>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</si>
  <si>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</si>
  <si>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</si>
  <si>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</si>
  <si>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</si>
  <si>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</si>
  <si>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</si>
  <si>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</si>
  <si>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</si>
  <si>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</si>
  <si>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</si>
  <si>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</si>
  <si>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</si>
  <si>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</si>
  <si>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</si>
  <si>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</si>
  <si>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</si>
  <si>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</si>
  <si>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</si>
  <si>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</si>
  <si>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</si>
  <si>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</si>
  <si>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</si>
  <si>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</si>
  <si>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</si>
  <si>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</si>
  <si>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</si>
  <si>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</si>
  <si>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</si>
  <si>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</si>
  <si>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</si>
  <si>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</si>
  <si>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</si>
  <si>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</si>
  <si>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</si>
  <si>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</si>
  <si>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</si>
  <si>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</si>
  <si>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</si>
  <si>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</si>
  <si>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</si>
  <si>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</si>
  <si>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</si>
  <si>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</si>
  <si>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</si>
  <si>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</si>
  <si>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</si>
  <si>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</si>
  <si>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</si>
  <si>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</si>
  <si>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</si>
  <si>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</si>
  <si>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</si>
  <si>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</si>
  <si>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</si>
  <si>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</si>
  <si>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</si>
  <si>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</si>
  <si>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</si>
  <si>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</si>
  <si>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</si>
  <si>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</si>
  <si>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</si>
  <si>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</si>
  <si>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</si>
  <si>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</si>
  <si>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</si>
  <si>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</si>
  <si>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</si>
  <si>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</si>
  <si>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</si>
  <si>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</si>
  <si>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</si>
  <si>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</si>
  <si>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</si>
  <si>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</si>
  <si>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</si>
  <si>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</si>
  <si>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</si>
  <si>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</si>
  <si>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</si>
  <si>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</si>
  <si>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</si>
  <si>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</si>
  <si>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</si>
  <si>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</si>
  <si>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</si>
  <si>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</si>
  <si>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</si>
  <si>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</si>
  <si>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</si>
  <si>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</si>
  <si>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</si>
  <si>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</si>
  <si>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</si>
  <si>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</si>
  <si>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</si>
  <si>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</si>
  <si>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</si>
  <si>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</si>
  <si>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</si>
  <si>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</si>
  <si>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</si>
  <si>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</si>
  <si>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</si>
  <si>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</si>
  <si>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</si>
  <si>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</si>
  <si>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</si>
  <si>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</si>
  <si>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</si>
  <si>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</si>
  <si>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</si>
  <si>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</si>
  <si>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</si>
  <si>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</si>
  <si>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</si>
  <si>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</si>
  <si>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</si>
  <si>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</si>
  <si>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</si>
  <si>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</si>
  <si>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</si>
  <si>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</si>
  <si>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</si>
  <si>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</si>
  <si>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</si>
  <si>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</si>
  <si>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</si>
  <si>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</si>
  <si>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</si>
  <si>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</si>
  <si>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</si>
  <si>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</si>
  <si>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</si>
  <si>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</si>
  <si>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</si>
  <si>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</si>
  <si>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</si>
  <si>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</si>
  <si>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</si>
  <si>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</si>
  <si>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</si>
  <si>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</si>
  <si>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</si>
  <si>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</si>
  <si>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</si>
  <si>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</si>
  <si>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</si>
  <si>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</si>
  <si>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</si>
  <si>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</si>
  <si>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</si>
  <si>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</si>
  <si>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</si>
  <si>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</si>
  <si>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</si>
  <si>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</si>
  <si>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</si>
  <si>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</si>
  <si>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</si>
  <si>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</si>
  <si>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</si>
  <si>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</si>
  <si>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</si>
  <si>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</si>
  <si>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</si>
  <si>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</si>
  <si>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</si>
  <si>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</si>
  <si>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</si>
  <si>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</si>
  <si>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</si>
  <si>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</si>
  <si>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</si>
  <si>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</si>
  <si>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</si>
  <si>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</si>
  <si>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</si>
  <si>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</si>
  <si>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</si>
  <si>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</si>
  <si>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</si>
  <si>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</si>
  <si>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</si>
  <si>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</si>
  <si>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</si>
  <si>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</si>
  <si>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</si>
  <si>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</si>
  <si>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</si>
  <si>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</si>
  <si>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</si>
  <si>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</si>
  <si>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</si>
  <si>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</si>
  <si>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</si>
  <si>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</si>
  <si>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</si>
  <si>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</si>
  <si>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</si>
  <si>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</si>
  <si>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</si>
  <si>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</si>
  <si>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</si>
  <si>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</si>
  <si>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</si>
  <si>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</si>
  <si>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</si>
  <si>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</si>
  <si>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</si>
  <si>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</si>
  <si>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</si>
  <si>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</si>
  <si>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</si>
  <si>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</si>
  <si>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</si>
  <si>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</si>
  <si>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</si>
  <si>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</si>
  <si>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</si>
  <si>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</si>
  <si>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</si>
  <si>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</si>
  <si>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</si>
  <si>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</si>
  <si>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</si>
  <si>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</si>
  <si>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</si>
  <si>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</si>
  <si>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</si>
  <si>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</si>
  <si>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</si>
  <si>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</si>
  <si>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</si>
  <si>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</si>
  <si>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</si>
  <si>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</si>
  <si>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</si>
  <si>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</si>
  <si>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</si>
  <si>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</si>
  <si>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</si>
  <si>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</si>
  <si>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</si>
  <si>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</si>
  <si>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</si>
  <si>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</si>
  <si>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</si>
  <si>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</si>
  <si>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</si>
  <si>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</si>
  <si>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</si>
  <si>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</si>
  <si>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</si>
  <si>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</si>
  <si>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</si>
  <si>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</si>
  <si>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</si>
  <si>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</si>
  <si>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</si>
  <si>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</si>
  <si>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</si>
  <si>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</si>
  <si>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</si>
  <si>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</si>
  <si>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</si>
  <si>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</si>
  <si>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</si>
  <si>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</si>
  <si>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</si>
  <si>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</si>
  <si>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</si>
  <si>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</si>
  <si>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</si>
  <si>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</si>
  <si>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</si>
  <si>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</si>
  <si>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</si>
  <si>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</si>
  <si>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</si>
  <si>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</si>
  <si>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</si>
  <si>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</si>
  <si>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</si>
  <si>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</si>
  <si>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</si>
  <si>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</si>
  <si>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</si>
  <si>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</si>
  <si>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</si>
  <si>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</si>
  <si>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</si>
  <si>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</si>
  <si>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</si>
  <si>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</si>
  <si>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</si>
  <si>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</si>
  <si>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</si>
  <si>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</si>
  <si>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</si>
  <si>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</si>
  <si>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</si>
  <si>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</si>
  <si>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</si>
  <si>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</si>
  <si>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</si>
  <si>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</si>
  <si>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</si>
  <si>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</si>
  <si>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</si>
  <si>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</si>
  <si>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</si>
  <si>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</si>
  <si>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</si>
  <si>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</si>
  <si>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</si>
  <si>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</si>
  <si>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</si>
  <si>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</si>
  <si>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</si>
  <si>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</si>
  <si>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</si>
  <si>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</si>
  <si>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</si>
  <si>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</si>
  <si>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</si>
  <si>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</si>
  <si>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</si>
  <si>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</si>
  <si>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</si>
  <si>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</si>
  <si>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</si>
  <si>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</si>
  <si>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</si>
  <si>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</si>
  <si>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</si>
  <si>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</si>
  <si>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</si>
  <si>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</si>
  <si>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</si>
  <si>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</si>
  <si>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</si>
  <si>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</si>
  <si>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</si>
  <si>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</si>
  <si>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</si>
  <si>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</si>
  <si>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</si>
  <si>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</si>
  <si>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</si>
  <si>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</si>
  <si>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</si>
  <si>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</si>
  <si>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</si>
  <si>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</si>
  <si>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</si>
  <si>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</si>
  <si>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</si>
  <si>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</si>
  <si>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</si>
  <si>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</si>
  <si>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</si>
  <si>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</si>
  <si>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</si>
  <si>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</si>
  <si>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</si>
  <si>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</si>
  <si>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</si>
  <si>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</si>
  <si>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</si>
  <si>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</si>
  <si>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</si>
  <si>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</si>
  <si>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</si>
  <si>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</si>
  <si>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</si>
  <si>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</si>
  <si>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</si>
  <si>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</si>
  <si>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</si>
  <si>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</si>
  <si>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</si>
  <si>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</si>
  <si>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</si>
  <si>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</si>
  <si>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</si>
  <si>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</si>
  <si>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</si>
  <si>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</si>
  <si>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</si>
  <si>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</si>
  <si>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</si>
  <si>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</si>
  <si>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</si>
  <si>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</si>
  <si>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</si>
  <si>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</si>
  <si>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</si>
  <si>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</si>
  <si>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</si>
  <si>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</si>
  <si>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</si>
  <si>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</si>
  <si>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</si>
  <si>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</si>
  <si>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</si>
  <si>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</si>
  <si>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</si>
  <si>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</si>
  <si>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</si>
  <si>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</si>
  <si>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</si>
  <si>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</si>
  <si>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</si>
  <si>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</si>
  <si>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</si>
  <si>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</si>
  <si>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</si>
  <si>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</si>
  <si>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</si>
  <si>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</si>
  <si>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</si>
  <si>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</si>
  <si>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</si>
  <si>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</si>
  <si>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</si>
  <si>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</si>
  <si>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</si>
  <si>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</si>
  <si>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</si>
  <si>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</si>
  <si>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</si>
  <si>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</si>
  <si>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</si>
  <si>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</si>
  <si>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</si>
  <si>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</si>
  <si>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</si>
  <si>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</si>
  <si>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</si>
  <si>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</si>
  <si>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</si>
  <si>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</si>
  <si>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</si>
  <si>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</si>
  <si>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</si>
  <si>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</si>
  <si>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</si>
  <si>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</si>
  <si>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</si>
  <si>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</si>
  <si>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</si>
  <si>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</si>
  <si>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</si>
  <si>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</si>
  <si>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</si>
  <si>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</si>
  <si>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</si>
  <si>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</si>
  <si>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</si>
  <si>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</si>
  <si>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</si>
  <si>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</si>
  <si>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</si>
  <si>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</si>
  <si>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</si>
  <si>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</si>
  <si>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</si>
  <si>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</si>
  <si>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</si>
  <si>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</si>
  <si>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</si>
  <si>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</si>
  <si>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</si>
  <si>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</si>
  <si>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</si>
  <si>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</si>
  <si>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</si>
  <si>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</si>
  <si>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</si>
  <si>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</si>
  <si>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</si>
  <si>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</si>
  <si>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</si>
  <si>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</si>
  <si>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</si>
  <si>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</si>
  <si>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</si>
  <si>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</si>
  <si>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</si>
  <si>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</si>
  <si>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</si>
  <si>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</si>
  <si>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</si>
  <si>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</si>
  <si>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</si>
  <si>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</si>
  <si>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</si>
  <si>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</si>
  <si>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</si>
  <si>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</si>
  <si>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</si>
  <si>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</si>
  <si>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</si>
  <si>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</si>
  <si>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</si>
  <si>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</si>
  <si>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</si>
  <si>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</si>
  <si>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</si>
  <si>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</si>
  <si>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</si>
  <si>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</si>
  <si>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</si>
  <si>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</si>
  <si>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</si>
  <si>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</si>
  <si>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</si>
  <si>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</si>
  <si>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</si>
  <si>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</si>
  <si>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</si>
  <si>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</si>
  <si>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</si>
  <si>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</si>
  <si>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</si>
  <si>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</si>
  <si>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</si>
  <si>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</si>
  <si>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</si>
  <si>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</si>
  <si>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</si>
  <si>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</si>
  <si>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</si>
  <si>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</si>
  <si>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</si>
  <si>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</si>
  <si>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</si>
  <si>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</si>
  <si>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</si>
  <si>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</si>
  <si>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</si>
  <si>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</si>
  <si>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</si>
  <si>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</si>
  <si>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</si>
  <si>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</si>
  <si>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</si>
  <si>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</si>
  <si>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</si>
  <si>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</si>
  <si>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</si>
  <si>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</si>
  <si>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</si>
  <si>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</si>
  <si>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</si>
  <si>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</si>
  <si>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</si>
  <si>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</si>
  <si>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</si>
  <si>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</si>
  <si>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</si>
  <si>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</si>
  <si>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</si>
  <si>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</si>
  <si>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</si>
  <si>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</si>
  <si>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</si>
  <si>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</si>
  <si>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</si>
  <si>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</si>
  <si>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</si>
  <si>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</si>
  <si>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</si>
  <si>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</si>
  <si>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</si>
  <si>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</si>
  <si>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</si>
  <si>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</si>
  <si>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</si>
  <si>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</si>
  <si>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</si>
  <si>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</si>
  <si>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</si>
  <si>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</si>
  <si>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</si>
  <si>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</si>
  <si>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</si>
  <si>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</si>
  <si>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</si>
  <si>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</si>
  <si>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</si>
  <si>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</si>
  <si>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</si>
  <si>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</si>
  <si>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</si>
  <si>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</si>
  <si>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</si>
  <si>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</si>
  <si>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</si>
  <si>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</si>
  <si>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</si>
  <si>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</si>
  <si>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</si>
  <si>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</si>
  <si>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</si>
  <si>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</si>
  <si>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</si>
  <si>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</si>
  <si>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</si>
  <si>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</si>
  <si>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</si>
  <si>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</si>
  <si>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</si>
  <si>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</si>
  <si>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</si>
  <si>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</si>
  <si>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</si>
  <si>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</si>
  <si>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</si>
  <si>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</si>
  <si>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</si>
  <si>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</si>
  <si>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</si>
  <si>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</si>
  <si>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</si>
  <si>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</si>
  <si>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</si>
  <si>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</si>
  <si>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</si>
  <si>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</si>
  <si>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</si>
  <si>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</si>
  <si>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</si>
  <si>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</si>
  <si>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</si>
  <si>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</si>
  <si>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</si>
  <si>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</si>
  <si>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</si>
  <si>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</si>
  <si>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</si>
  <si>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</si>
  <si>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</si>
  <si>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</si>
  <si>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</si>
  <si>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</si>
  <si>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</si>
  <si>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</si>
  <si>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</si>
  <si>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</si>
  <si>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</si>
  <si>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</si>
  <si>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</si>
  <si>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</si>
  <si>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</si>
  <si>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</si>
  <si>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</si>
  <si>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</si>
  <si>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</si>
  <si>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</si>
  <si>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</si>
  <si>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</si>
  <si>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</si>
  <si>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</si>
  <si>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</si>
  <si>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</si>
  <si>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</si>
  <si>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</si>
  <si>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</si>
  <si>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</si>
  <si>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</si>
  <si>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</si>
  <si>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</si>
  <si>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</si>
  <si>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</si>
  <si>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</si>
  <si>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</si>
  <si>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</si>
  <si>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</si>
  <si>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</si>
  <si>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</si>
  <si>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</si>
  <si>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</si>
  <si>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</si>
  <si>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</si>
  <si>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</si>
  <si>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</si>
  <si>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</si>
  <si>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</si>
  <si>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</si>
  <si>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</si>
  <si>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</si>
  <si>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</si>
  <si>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</si>
  <si>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</si>
  <si>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</si>
  <si>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</si>
  <si>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</si>
  <si>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</si>
  <si>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</si>
  <si>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</si>
  <si>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</si>
  <si>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</si>
  <si>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</si>
  <si>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</si>
  <si>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</si>
  <si>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</si>
  <si>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</si>
  <si>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</si>
  <si>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</si>
  <si>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</si>
  <si>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</si>
  <si>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</si>
  <si>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</si>
  <si>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</si>
  <si>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</si>
  <si>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</si>
  <si>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</si>
  <si>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</si>
  <si>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</si>
  <si>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</si>
  <si>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</si>
  <si>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</si>
  <si>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</si>
  <si>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</si>
  <si>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</si>
  <si>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</si>
  <si>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</si>
  <si>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</si>
  <si>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</si>
  <si>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</si>
  <si>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</si>
  <si>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</si>
  <si>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</si>
  <si>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</si>
  <si>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</si>
  <si>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</si>
  <si>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</si>
  <si>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</si>
  <si>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</si>
  <si>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</si>
  <si>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</si>
  <si>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</si>
  <si>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</si>
  <si>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</si>
  <si>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</si>
  <si>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</si>
  <si>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</si>
  <si>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</si>
  <si>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</si>
  <si>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</si>
  <si>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</si>
  <si>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</si>
  <si>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</si>
  <si>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</si>
  <si>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</si>
  <si>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</si>
  <si>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</si>
  <si>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</si>
  <si>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</si>
  <si>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</si>
  <si>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</si>
  <si>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</si>
  <si>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</si>
  <si>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</si>
  <si>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</si>
  <si>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</si>
  <si>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</si>
  <si>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</si>
  <si>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</si>
  <si>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</si>
  <si>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</si>
  <si>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</si>
  <si>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</si>
  <si>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</si>
  <si>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</si>
  <si>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</si>
  <si>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</si>
  <si>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</si>
  <si>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</si>
  <si>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</si>
  <si>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</si>
  <si>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</si>
  <si>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</si>
  <si>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</si>
  <si>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</si>
  <si>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</si>
  <si>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</si>
  <si>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</si>
  <si>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</si>
  <si>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</si>
  <si>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</si>
  <si>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</si>
  <si>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</si>
  <si>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</si>
  <si>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</si>
  <si>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</si>
  <si>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</si>
  <si>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</si>
  <si>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</si>
  <si>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</si>
  <si>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</si>
  <si>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</si>
  <si>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</si>
  <si>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</si>
  <si>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</si>
  <si>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</si>
  <si>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</si>
  <si>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</si>
  <si>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</si>
  <si>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</si>
  <si>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</si>
  <si>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</si>
  <si>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</si>
  <si>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</si>
  <si>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</si>
  <si>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</si>
  <si>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</si>
  <si>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</si>
  <si>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</si>
  <si>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</si>
  <si>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</si>
  <si>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</si>
  <si>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</si>
  <si>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</si>
  <si>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</si>
  <si>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</si>
  <si>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</si>
  <si>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</si>
  <si>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</si>
  <si>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</si>
  <si>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</si>
  <si>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</si>
  <si>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</si>
  <si>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</si>
  <si>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</si>
  <si>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</si>
  <si>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</si>
  <si>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</si>
  <si>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</si>
  <si>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</si>
  <si>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</si>
  <si>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</si>
  <si>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</si>
  <si>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</si>
  <si>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</si>
  <si>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</si>
  <si>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</si>
  <si>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</si>
  <si>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</si>
  <si>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</si>
  <si>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</si>
  <si>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</si>
  <si>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</si>
  <si>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</si>
  <si>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</si>
  <si>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</si>
  <si>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</si>
  <si>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</si>
  <si>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</si>
  <si>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</si>
  <si>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</si>
  <si>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</si>
  <si>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</si>
  <si>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</si>
  <si>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</si>
  <si>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</si>
  <si>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</si>
  <si>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</si>
  <si>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</si>
  <si>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</si>
  <si>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</si>
  <si>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</si>
  <si>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</si>
  <si>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</si>
  <si>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</si>
  <si>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</si>
  <si>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</si>
  <si>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</si>
  <si>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</si>
  <si>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</si>
  <si>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</si>
  <si>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</si>
  <si>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</si>
  <si>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</si>
  <si>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</si>
  <si>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</si>
  <si>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</si>
  <si>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</si>
  <si>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</si>
  <si>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</si>
  <si>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</si>
  <si>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</si>
  <si>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</si>
  <si>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</si>
  <si>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</si>
  <si>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</si>
  <si>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</si>
  <si>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</si>
  <si>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</si>
  <si>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</si>
  <si>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</si>
  <si>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</si>
  <si>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</si>
  <si>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</si>
  <si>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</si>
  <si>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</si>
  <si>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</si>
  <si>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</si>
  <si>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</si>
  <si>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</si>
  <si>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</si>
  <si>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</si>
  <si>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</si>
  <si>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</si>
  <si>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</si>
  <si>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</si>
  <si>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</si>
  <si>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</si>
  <si>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</si>
  <si>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</si>
  <si>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</si>
  <si>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</si>
  <si>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</si>
  <si>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</si>
  <si>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</si>
  <si>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</si>
  <si>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</si>
  <si>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</si>
  <si>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</si>
  <si>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</si>
  <si>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</si>
  <si>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</si>
  <si>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</si>
  <si>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</si>
  <si>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</si>
  <si>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</si>
  <si>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</si>
  <si>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</si>
  <si>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</si>
  <si>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</si>
  <si>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</si>
  <si>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</si>
  <si>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</si>
  <si>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</si>
  <si>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</si>
  <si>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</si>
  <si>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</si>
  <si>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</si>
  <si>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</si>
  <si>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</si>
  <si>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</si>
  <si>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</si>
  <si>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</si>
  <si>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</si>
  <si>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</si>
  <si>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</si>
  <si>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</si>
  <si>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</si>
  <si>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</si>
  <si>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</si>
  <si>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</si>
  <si>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</si>
  <si>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</si>
  <si>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</si>
  <si>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</si>
  <si>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</si>
  <si>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</si>
  <si>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</si>
  <si>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</si>
  <si>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</si>
  <si>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</si>
  <si>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</si>
  <si>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</si>
  <si>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</si>
  <si>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</si>
  <si>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</si>
  <si>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</si>
  <si>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</si>
  <si>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</si>
  <si>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</si>
  <si>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</si>
  <si>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</si>
  <si>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</si>
  <si>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</si>
  <si>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</si>
  <si>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</si>
  <si>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</si>
  <si>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</si>
  <si>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</si>
  <si>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</si>
  <si>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</si>
  <si>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</si>
  <si>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</si>
  <si>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</si>
  <si>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</si>
  <si>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</si>
  <si>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</si>
  <si>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</si>
  <si>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</si>
  <si>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</si>
  <si>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</si>
  <si>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</si>
  <si>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</si>
  <si>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</si>
  <si>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</si>
  <si>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</si>
  <si>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</si>
  <si>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</si>
  <si>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</si>
  <si>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</si>
  <si>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</si>
  <si>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</si>
  <si>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</si>
  <si>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</si>
  <si>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</si>
  <si>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</si>
  <si>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</si>
  <si>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</si>
  <si>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</si>
  <si>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</si>
  <si>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</si>
  <si>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</si>
  <si>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</si>
  <si>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</si>
  <si>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</si>
  <si>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</si>
  <si>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</si>
  <si>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</si>
  <si>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</si>
  <si>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</si>
  <si>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</si>
  <si>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</si>
  <si>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</si>
  <si>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</si>
  <si>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</si>
  <si>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</si>
  <si>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</si>
  <si>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</si>
  <si>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</si>
  <si>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</si>
  <si>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</si>
  <si>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</si>
  <si>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</si>
  <si>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</si>
  <si>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</si>
  <si>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</si>
  <si>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</si>
  <si>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</si>
  <si>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</si>
  <si>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</si>
  <si>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</si>
  <si>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</si>
  <si>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</si>
  <si>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</si>
  <si>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</si>
  <si>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</si>
  <si>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</si>
  <si>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</si>
  <si>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</si>
  <si>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</si>
  <si>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</si>
  <si>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</si>
  <si>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</si>
  <si>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</si>
  <si>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</si>
  <si>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</si>
  <si>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</si>
  <si>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</si>
  <si>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</si>
  <si>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</si>
  <si>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</si>
  <si>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</si>
  <si>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</si>
  <si>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</si>
  <si>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</si>
  <si>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</si>
  <si>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</si>
  <si>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</si>
  <si>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</si>
  <si>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</si>
  <si>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</si>
  <si>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</si>
  <si>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</si>
  <si>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</si>
  <si>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</si>
  <si>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</si>
  <si>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</si>
  <si>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</si>
  <si>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</si>
  <si>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</si>
  <si>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</si>
  <si>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</si>
  <si>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</si>
  <si>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</si>
  <si>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</si>
  <si>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</si>
  <si>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</si>
  <si>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</si>
  <si>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</si>
  <si>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</si>
  <si>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</si>
  <si>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</si>
  <si>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</si>
  <si>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</si>
  <si>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</si>
  <si>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</si>
  <si>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</si>
  <si>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</si>
  <si>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</si>
  <si>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</si>
  <si>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</si>
  <si>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</si>
  <si>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</si>
  <si>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</si>
  <si>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</si>
  <si>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</si>
  <si>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</si>
  <si>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</si>
  <si>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</si>
  <si>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</si>
  <si>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</si>
  <si>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</si>
  <si>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</si>
  <si>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</si>
  <si>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</si>
  <si>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</si>
  <si>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</si>
  <si>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</si>
  <si>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</si>
  <si>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</si>
  <si>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</si>
  <si>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</si>
  <si>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</si>
  <si>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</si>
  <si>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</si>
  <si>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</si>
  <si>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</si>
  <si>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</si>
  <si>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</si>
  <si>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</si>
  <si>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</si>
  <si>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</si>
  <si>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</si>
  <si>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</si>
  <si>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</si>
  <si>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</si>
  <si>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</si>
  <si>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</si>
  <si>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</si>
  <si>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</si>
  <si>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</si>
  <si>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</si>
  <si>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</si>
  <si>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</si>
  <si>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</si>
  <si>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</si>
  <si>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</si>
  <si>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</si>
  <si>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</si>
  <si>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</si>
  <si>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</si>
  <si>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</si>
  <si>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</si>
  <si>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</si>
  <si>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</si>
  <si>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</si>
  <si>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</si>
  <si>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</si>
  <si>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</si>
  <si>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</si>
  <si>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</si>
  <si>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</si>
  <si>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</si>
  <si>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</si>
  <si>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</si>
  <si>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</si>
  <si>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</si>
  <si>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</si>
  <si>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</si>
  <si>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</si>
  <si>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</si>
  <si>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</si>
  <si>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</si>
  <si>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</si>
  <si>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</si>
  <si>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</si>
  <si>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</si>
  <si>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</si>
  <si>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</si>
  <si>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</si>
  <si>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</si>
  <si>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</si>
  <si>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</si>
  <si>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</si>
  <si>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</si>
  <si>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</si>
  <si>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</si>
  <si>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</si>
  <si>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</si>
  <si>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</si>
  <si>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</si>
  <si>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</si>
  <si>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</si>
  <si>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</si>
  <si>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</si>
  <si>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</si>
  <si>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</si>
  <si>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</si>
  <si>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</si>
  <si>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</si>
  <si>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</si>
  <si>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</si>
  <si>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</si>
  <si>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</si>
  <si>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</si>
  <si>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</si>
  <si>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</si>
  <si>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</si>
  <si>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</si>
  <si>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</si>
  <si>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</si>
  <si>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</si>
  <si>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</si>
  <si>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</si>
  <si>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</si>
  <si>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</si>
  <si>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</si>
  <si>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</si>
  <si>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</si>
  <si>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</si>
  <si>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</si>
  <si>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</si>
  <si>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</si>
  <si>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</si>
  <si>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</si>
  <si>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</si>
  <si>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</si>
  <si>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</si>
  <si>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</si>
  <si>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</si>
  <si>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</si>
  <si>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</si>
  <si>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</si>
  <si>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</si>
  <si>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</si>
  <si>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</si>
  <si>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</si>
  <si>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</si>
  <si>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</si>
  <si>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</si>
  <si>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</si>
  <si>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</si>
  <si>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</si>
  <si>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</si>
  <si>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</si>
  <si>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</si>
  <si>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</si>
  <si>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</si>
  <si>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</si>
  <si>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</si>
  <si>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</si>
  <si>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</si>
  <si>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</si>
  <si>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</si>
  <si>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</si>
  <si>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</si>
  <si>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</si>
  <si>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</si>
  <si>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</si>
  <si>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</si>
  <si>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</si>
  <si>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</si>
  <si>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</si>
  <si>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</si>
  <si>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</si>
  <si>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</si>
  <si>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</si>
  <si>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</si>
  <si>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</si>
  <si>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</si>
  <si>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</si>
  <si>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</si>
  <si>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</si>
  <si>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</si>
  <si>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</si>
  <si>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</si>
  <si>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</si>
  <si>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</si>
  <si>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</si>
  <si>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</si>
  <si>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</si>
  <si>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</si>
  <si>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</si>
  <si>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</si>
  <si>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</si>
  <si>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</si>
  <si>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</si>
  <si>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</si>
  <si>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</si>
  <si>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</si>
  <si>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</si>
  <si>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</si>
  <si>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</si>
  <si>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</si>
  <si>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</si>
  <si>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</si>
  <si>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</si>
  <si>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</si>
  <si>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</si>
  <si>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</si>
  <si>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</si>
  <si>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</si>
  <si>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</si>
  <si>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</si>
  <si>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</si>
  <si>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</si>
  <si>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</si>
  <si>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</si>
  <si>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</si>
  <si>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</si>
  <si>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</si>
  <si>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</si>
  <si>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</si>
  <si>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</si>
  <si>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</si>
  <si>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</si>
  <si>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</si>
  <si>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</si>
  <si>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</si>
  <si>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</si>
  <si>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</si>
  <si>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</si>
  <si>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</si>
  <si>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</si>
  <si>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</si>
  <si>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</si>
  <si>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</si>
  <si>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</si>
  <si>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</si>
  <si>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</si>
  <si>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</si>
  <si>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</si>
  <si>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</si>
  <si>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</si>
  <si>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</si>
  <si>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</si>
  <si>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</si>
  <si>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</si>
  <si>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</si>
  <si>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</si>
  <si>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</si>
  <si>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</si>
  <si>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</si>
  <si>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</si>
  <si>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</si>
  <si>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</si>
  <si>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</si>
  <si>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</si>
  <si>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</si>
  <si>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</si>
  <si>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</si>
  <si>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</si>
  <si>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</si>
  <si>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</si>
  <si>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</si>
  <si>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</si>
  <si>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</si>
  <si>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</si>
  <si>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</si>
  <si>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</si>
  <si>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</si>
  <si>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</si>
  <si>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</si>
  <si>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</si>
  <si>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</si>
  <si>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</si>
  <si>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</si>
  <si>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</si>
  <si>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</si>
  <si>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</si>
  <si>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</si>
  <si>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</si>
  <si>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</si>
  <si>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</si>
  <si>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</si>
  <si>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</si>
  <si>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</si>
  <si>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</si>
  <si>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</si>
  <si>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</si>
  <si>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</si>
  <si>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</si>
  <si>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</si>
  <si>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</si>
  <si>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</si>
  <si>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</si>
  <si>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</si>
  <si>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</si>
  <si>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</si>
  <si>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</si>
  <si>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</si>
  <si>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</si>
  <si>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</si>
  <si>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</si>
  <si>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</si>
  <si>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</si>
  <si>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</si>
  <si>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</si>
  <si>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</si>
  <si>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</si>
  <si>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</si>
  <si>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</si>
  <si>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</si>
  <si>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</si>
  <si>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</si>
  <si>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</si>
  <si>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</si>
  <si>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</si>
  <si>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</si>
  <si>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</si>
  <si>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</si>
  <si>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</si>
  <si>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</si>
  <si>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</si>
  <si>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</si>
  <si>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</si>
  <si>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</si>
  <si>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</si>
  <si>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</si>
  <si>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</si>
  <si>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</si>
  <si>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</si>
  <si>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</si>
  <si>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</si>
  <si>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</si>
  <si>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</si>
  <si>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</si>
  <si>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</si>
  <si>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</si>
  <si>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</si>
  <si>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</si>
  <si>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</si>
  <si>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</si>
  <si>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</si>
  <si>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</si>
  <si>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</si>
  <si>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</si>
  <si>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</si>
  <si>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</si>
  <si>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</si>
  <si>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</si>
  <si>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</si>
  <si>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</si>
  <si>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</si>
  <si>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</si>
  <si>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</si>
  <si>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</si>
  <si>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</si>
  <si>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</si>
  <si>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</si>
  <si>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</si>
  <si>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</si>
  <si>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</si>
  <si>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</si>
  <si>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</si>
  <si>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</si>
  <si>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</si>
  <si>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</si>
  <si>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</si>
  <si>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</si>
  <si>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</si>
  <si>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</si>
  <si>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</si>
  <si>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</si>
  <si>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</si>
  <si>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</si>
  <si>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</si>
  <si>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</si>
  <si>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</si>
  <si>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</si>
  <si>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</si>
  <si>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</si>
  <si>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</si>
  <si>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</si>
  <si>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</si>
  <si>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</si>
  <si>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</si>
  <si>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</si>
  <si>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</si>
  <si>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</si>
  <si>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</si>
  <si>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</si>
  <si>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</si>
  <si>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</si>
  <si>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</si>
  <si>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</si>
  <si>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</si>
  <si>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</si>
  <si>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</si>
  <si>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</si>
  <si>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</si>
  <si>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</si>
  <si>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</si>
  <si>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</si>
  <si>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</si>
  <si>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</si>
  <si>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</si>
  <si>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</si>
  <si>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</si>
  <si>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</si>
  <si>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</si>
  <si>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</si>
  <si>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</si>
  <si>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</si>
  <si>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</si>
  <si>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</si>
  <si>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</si>
  <si>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</si>
  <si>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</si>
  <si>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</si>
  <si>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</si>
  <si>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</si>
  <si>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</si>
  <si>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</si>
  <si>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</si>
  <si>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</si>
  <si>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</si>
  <si>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</si>
  <si>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</si>
  <si>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</si>
  <si>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</si>
  <si>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</si>
  <si>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</si>
  <si>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</si>
  <si>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</si>
  <si>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</si>
  <si>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</si>
  <si>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</si>
  <si>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</si>
  <si>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</si>
  <si>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</si>
  <si>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</si>
  <si>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</si>
  <si>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</si>
  <si>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</si>
  <si>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</si>
  <si>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</si>
  <si>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</si>
  <si>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</si>
  <si>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</si>
  <si>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</si>
  <si>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</si>
  <si>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</si>
  <si>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</si>
  <si>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</si>
  <si>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</si>
  <si>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</si>
  <si>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</si>
  <si>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</si>
  <si>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</si>
  <si>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</si>
  <si>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</si>
  <si>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</si>
  <si>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</si>
  <si>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</si>
  <si>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</si>
  <si>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</si>
  <si>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</si>
  <si>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</si>
  <si>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</si>
  <si>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</si>
  <si>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</si>
  <si>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</si>
  <si>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</si>
  <si>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</si>
  <si>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</si>
  <si>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</si>
  <si>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</si>
  <si>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</si>
  <si>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</si>
  <si>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</si>
  <si>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</si>
  <si>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</si>
  <si>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</si>
  <si>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</si>
  <si>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</si>
  <si>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</si>
  <si>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</si>
  <si>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</si>
  <si>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</si>
  <si>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</si>
  <si>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</si>
  <si>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</si>
  <si>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</si>
  <si>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</si>
  <si>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</si>
  <si>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</si>
  <si>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</si>
  <si>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</si>
  <si>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</si>
  <si>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</si>
  <si>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</si>
  <si>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</si>
  <si>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</si>
  <si>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</si>
  <si>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</si>
  <si>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</si>
  <si>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</si>
  <si>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</si>
  <si>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</si>
  <si>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</si>
  <si>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</si>
  <si>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</si>
  <si>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</si>
  <si>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</si>
  <si>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</si>
  <si>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</si>
  <si>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</si>
  <si>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</si>
  <si>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</si>
  <si>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</si>
  <si>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</si>
  <si>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</si>
  <si>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</si>
  <si>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</si>
  <si>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</si>
  <si>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</si>
  <si>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</si>
  <si>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</si>
  <si>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</si>
  <si>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</si>
  <si>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</si>
  <si>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</si>
  <si>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</si>
  <si>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</si>
  <si>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</si>
  <si>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</si>
  <si>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</si>
  <si>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</si>
  <si>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</si>
  <si>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</si>
  <si>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</si>
  <si>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</si>
  <si>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</si>
  <si>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</si>
  <si>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</si>
  <si>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</si>
  <si>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</si>
  <si>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</si>
  <si>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</si>
  <si>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</si>
  <si>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</si>
  <si>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</si>
  <si>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</si>
  <si>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</si>
  <si>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</si>
  <si>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</si>
  <si>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</si>
  <si>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</si>
  <si>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</si>
  <si>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</si>
  <si>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</si>
  <si>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</si>
  <si>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</si>
  <si>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</si>
  <si>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</si>
  <si>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</si>
  <si>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</si>
  <si>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</si>
  <si>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</si>
  <si>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</si>
  <si>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</si>
  <si>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</si>
  <si>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</si>
  <si>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</si>
  <si>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</si>
  <si>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</si>
  <si>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</si>
  <si>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</si>
  <si>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</si>
  <si>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</si>
  <si>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</si>
  <si>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</si>
  <si>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</si>
  <si>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</si>
  <si>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</si>
  <si>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</si>
  <si>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</si>
  <si>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</si>
  <si>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</si>
  <si>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</si>
  <si>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</si>
  <si>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</si>
  <si>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</si>
  <si>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</si>
  <si>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</si>
  <si>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</si>
  <si>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</si>
  <si>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</si>
  <si>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</si>
  <si>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</si>
  <si>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</si>
  <si>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</si>
  <si>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</si>
  <si>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</si>
  <si>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</si>
  <si>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</si>
  <si>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</si>
  <si>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</si>
  <si>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</si>
  <si>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</si>
  <si>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</si>
  <si>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</si>
  <si>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</si>
  <si>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</si>
  <si>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</si>
  <si>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</si>
  <si>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</si>
  <si>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</si>
  <si>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</si>
  <si>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</si>
  <si>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</si>
  <si>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</si>
  <si>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</si>
  <si>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</si>
  <si>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</si>
  <si>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</si>
  <si>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</si>
  <si>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</si>
  <si>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</si>
  <si>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</si>
  <si>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</si>
  <si>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</si>
  <si>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</si>
  <si>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</si>
  <si>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</si>
  <si>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</si>
  <si>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</si>
  <si>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</si>
  <si>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</si>
  <si>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</si>
  <si>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</si>
  <si>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</si>
  <si>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</si>
  <si>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</si>
  <si>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</si>
  <si>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</si>
  <si>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</si>
  <si>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</si>
  <si>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</si>
  <si>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</si>
  <si>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</si>
  <si>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</si>
  <si>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</si>
  <si>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</si>
  <si>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</si>
  <si>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</si>
  <si>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</si>
  <si>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</si>
  <si>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</si>
  <si>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</si>
  <si>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</si>
  <si>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</si>
  <si>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</si>
  <si>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</si>
  <si>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</si>
  <si>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</si>
  <si>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</si>
  <si>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</si>
  <si>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</si>
  <si>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</si>
  <si>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</si>
  <si>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</si>
  <si>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</si>
  <si>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</si>
  <si>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</si>
  <si>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</si>
  <si>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</si>
  <si>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</si>
  <si>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</si>
  <si>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</si>
  <si>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</si>
  <si>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</si>
  <si>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</si>
  <si>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</si>
  <si>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</si>
  <si>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</si>
  <si>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</si>
  <si>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</si>
  <si>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</si>
  <si>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</si>
  <si>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</si>
  <si>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</si>
  <si>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</si>
  <si>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</si>
  <si>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</si>
  <si>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</si>
  <si>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</si>
  <si>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</si>
  <si>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</si>
  <si>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</si>
  <si>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</si>
  <si>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</si>
  <si>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</si>
  <si>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</si>
  <si>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</si>
  <si>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</si>
  <si>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</si>
  <si>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</si>
  <si>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</si>
  <si>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</si>
  <si>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</si>
  <si>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</si>
  <si>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</si>
  <si>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</si>
  <si>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</si>
  <si>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</si>
  <si>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</si>
  <si>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</si>
  <si>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</si>
  <si>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</si>
  <si>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</si>
  <si>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</si>
  <si>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</si>
  <si>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</si>
  <si>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</si>
  <si>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</si>
  <si>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</si>
  <si>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</si>
  <si>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</si>
  <si>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</si>
  <si>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</si>
  <si>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</si>
  <si>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</si>
  <si>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</si>
  <si>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</si>
  <si>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</si>
  <si>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</si>
  <si>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</si>
  <si>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</si>
  <si>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</si>
  <si>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</si>
  <si>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</si>
  <si>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</si>
  <si>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</si>
  <si>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</si>
  <si>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</si>
  <si>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</si>
  <si>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</si>
  <si>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</si>
  <si>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</si>
  <si>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</si>
  <si>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</si>
  <si>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</si>
  <si>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</si>
  <si>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</si>
  <si>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</si>
  <si>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</si>
  <si>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</si>
  <si>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</si>
  <si>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</si>
  <si>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</si>
  <si>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</si>
  <si>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</si>
  <si>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</si>
  <si>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</si>
  <si>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</si>
  <si>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</si>
  <si>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</si>
  <si>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</si>
  <si>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</si>
  <si>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</si>
  <si>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</si>
  <si>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</si>
  <si>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</si>
  <si>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</si>
  <si>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</si>
  <si>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</si>
  <si>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</si>
  <si>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</si>
  <si>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</si>
  <si>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</si>
  <si>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</si>
  <si>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</si>
  <si>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</si>
  <si>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</si>
  <si>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</si>
  <si>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</si>
  <si>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</si>
  <si>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</si>
  <si>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</si>
  <si>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</si>
  <si>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</si>
  <si>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</si>
  <si>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</si>
  <si>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</si>
  <si>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</si>
  <si>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</si>
  <si>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</si>
  <si>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</si>
  <si>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</si>
  <si>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</si>
  <si>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</si>
  <si>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</si>
  <si>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</si>
  <si>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</si>
  <si>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</si>
  <si>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</si>
  <si>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</si>
  <si>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</si>
  <si>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</si>
  <si>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</si>
  <si>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</si>
  <si>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</si>
  <si>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</si>
  <si>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</si>
  <si>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</si>
  <si>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</si>
  <si>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</si>
  <si>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</si>
  <si>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</si>
  <si>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</si>
  <si>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</si>
  <si>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</si>
  <si>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</si>
  <si>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</si>
  <si>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</si>
  <si>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</si>
  <si>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</si>
  <si>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</si>
  <si>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</si>
  <si>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</si>
  <si>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</si>
  <si>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</si>
  <si>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</si>
  <si>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</si>
  <si>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</si>
  <si>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</si>
  <si>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</si>
  <si>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</si>
  <si>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</si>
  <si>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</si>
  <si>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</si>
  <si>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</si>
  <si>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</si>
  <si>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</si>
  <si>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</si>
  <si>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</si>
  <si>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</si>
  <si>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</si>
  <si>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</si>
  <si>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</si>
  <si>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</si>
  <si>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</si>
  <si>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</si>
  <si>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</si>
  <si>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</si>
  <si>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</si>
  <si>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</si>
  <si>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</si>
  <si>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</si>
  <si>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</si>
  <si>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</si>
  <si>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</si>
  <si>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</si>
  <si>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</si>
  <si>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</si>
  <si>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</si>
  <si>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</si>
  <si>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</si>
  <si>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</si>
  <si>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</si>
  <si>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</si>
  <si>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</si>
  <si>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</si>
  <si>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</si>
  <si>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</si>
  <si>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</si>
  <si>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</si>
  <si>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</si>
  <si>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</si>
  <si>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</si>
  <si>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</si>
  <si>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</si>
  <si>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</si>
  <si>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</si>
  <si>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</si>
  <si>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</si>
  <si>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</si>
  <si>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</si>
  <si>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</si>
  <si>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</si>
  <si>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</si>
  <si>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</si>
  <si>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</si>
  <si>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</si>
  <si>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</si>
  <si>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</si>
  <si>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</si>
  <si>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</si>
  <si>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</si>
  <si>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</si>
  <si>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</si>
  <si>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</si>
  <si>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</si>
  <si>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</si>
  <si>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</si>
  <si>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</si>
  <si>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</si>
  <si>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</si>
  <si>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</si>
  <si>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</si>
  <si>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</si>
  <si>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</si>
  <si>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</si>
  <si>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</si>
  <si>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</si>
  <si>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</si>
  <si>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</si>
  <si>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</si>
  <si>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</si>
  <si>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</si>
  <si>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</si>
  <si>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</si>
  <si>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</si>
  <si>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</si>
  <si>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</si>
  <si>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</si>
  <si>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</si>
  <si>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</si>
  <si>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</si>
  <si>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</si>
  <si>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</si>
  <si>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</si>
  <si>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</si>
  <si>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</si>
  <si>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</si>
  <si>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</si>
  <si>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</si>
  <si>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</si>
  <si>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</si>
  <si>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</si>
  <si>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</si>
  <si>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</si>
  <si>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</si>
  <si>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</si>
  <si>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</si>
  <si>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</si>
  <si>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</si>
  <si>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</si>
  <si>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</si>
  <si>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</si>
  <si>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</si>
  <si>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</si>
  <si>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</si>
  <si>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</si>
  <si>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</si>
  <si>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</si>
  <si>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</si>
  <si>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</si>
  <si>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</si>
  <si>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</si>
  <si>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</si>
  <si>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</si>
  <si>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</si>
  <si>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</si>
  <si>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</si>
  <si>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</si>
  <si>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</si>
  <si>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</si>
  <si>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</si>
  <si>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</si>
  <si>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</si>
  <si>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</si>
  <si>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</si>
  <si>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</si>
  <si>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</si>
  <si>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</si>
  <si>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</si>
  <si>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</si>
  <si>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</si>
  <si>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</si>
  <si>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</si>
  <si>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</si>
  <si>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</si>
  <si>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</si>
  <si>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</si>
  <si>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</si>
  <si>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</si>
  <si>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</si>
  <si>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</si>
  <si>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</si>
  <si>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</si>
  <si>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</si>
  <si>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</si>
  <si>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</si>
  <si>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</si>
  <si>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</si>
  <si>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</si>
  <si>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</si>
  <si>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</si>
  <si>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</si>
  <si>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</si>
  <si>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</si>
  <si>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</si>
  <si>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</si>
  <si>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</si>
  <si>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</si>
  <si>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</si>
  <si>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</si>
  <si>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</si>
  <si>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</si>
  <si>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</si>
  <si>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</si>
  <si>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</si>
  <si>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</si>
  <si>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</si>
  <si>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</si>
  <si>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</si>
  <si>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</si>
  <si>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</si>
  <si>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</si>
  <si>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</si>
  <si>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</si>
  <si>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</si>
  <si>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</si>
  <si>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</si>
  <si>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</si>
  <si>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</si>
  <si>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</si>
  <si>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</si>
  <si>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</si>
  <si>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</si>
  <si>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</si>
  <si>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</si>
  <si>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</si>
  <si>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</si>
  <si>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</si>
  <si>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</si>
  <si>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</si>
  <si>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</si>
  <si>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</si>
  <si>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</si>
  <si>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</si>
  <si>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</si>
  <si>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</si>
  <si>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</si>
  <si>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</si>
  <si>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</si>
  <si>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</si>
  <si>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</si>
  <si>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</si>
  <si>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</si>
  <si>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</si>
  <si>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</si>
  <si>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</si>
  <si>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</si>
  <si>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</si>
  <si>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</si>
  <si>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</si>
  <si>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</si>
  <si>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</si>
  <si>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</si>
  <si>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</si>
  <si>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</si>
  <si>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</si>
  <si>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</si>
  <si>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</si>
  <si>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</si>
  <si>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</si>
  <si>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</si>
  <si>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</si>
  <si>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</si>
  <si>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</si>
  <si>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</si>
  <si>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</si>
  <si>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</si>
  <si>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</si>
  <si>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</si>
  <si>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</si>
  <si>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</si>
  <si>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</si>
  <si>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</si>
  <si>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</si>
  <si>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</si>
  <si>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</si>
  <si>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</si>
  <si>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</si>
  <si>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</si>
  <si>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</si>
  <si>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</si>
  <si>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</si>
  <si>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</si>
  <si>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</si>
  <si>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</si>
  <si>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</si>
  <si>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</si>
  <si>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</si>
  <si>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</si>
  <si>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</si>
  <si>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</si>
  <si>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</si>
  <si>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</si>
  <si>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</si>
  <si>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</si>
  <si>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</si>
  <si>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</si>
  <si>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</si>
  <si>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</si>
  <si>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</si>
  <si>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</si>
  <si>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</si>
  <si>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</si>
  <si>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</si>
  <si>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</si>
  <si>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</si>
  <si>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</si>
  <si>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</si>
  <si>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</si>
  <si>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</si>
  <si>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</si>
  <si>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</si>
  <si>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</si>
  <si>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</si>
  <si>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</si>
  <si>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</si>
  <si>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</si>
  <si>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</si>
  <si>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</si>
  <si>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</si>
  <si>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</si>
  <si>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</si>
  <si>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</si>
  <si>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</si>
  <si>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</si>
  <si>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</si>
  <si>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</si>
  <si>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</si>
  <si>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</si>
  <si>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</si>
  <si>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</si>
  <si>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</si>
  <si>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</si>
  <si>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</si>
  <si>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</si>
  <si>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</si>
  <si>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</si>
  <si>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</si>
  <si>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</si>
  <si>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</si>
  <si>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</si>
  <si>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</si>
  <si>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</si>
  <si>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</si>
  <si>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</si>
  <si>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</si>
  <si>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</si>
  <si>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</si>
  <si>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</si>
  <si>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</si>
  <si>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</si>
  <si>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</si>
  <si>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</si>
  <si>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</si>
  <si>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</si>
  <si>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</si>
  <si>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</si>
  <si>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</si>
  <si>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</si>
  <si>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</si>
  <si>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</si>
  <si>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</si>
  <si>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</si>
  <si>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</si>
  <si>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</si>
  <si>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</si>
  <si>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</si>
  <si>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</si>
  <si>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</si>
  <si>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</si>
  <si>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</si>
  <si>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</si>
  <si>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</si>
  <si>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</si>
  <si>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</si>
  <si>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</si>
  <si>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</si>
  <si>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</si>
  <si>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</si>
  <si>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</si>
  <si>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</si>
  <si>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</si>
  <si>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</si>
  <si>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</si>
  <si>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</si>
  <si>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</si>
  <si>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</si>
  <si>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</si>
  <si>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</si>
  <si>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</si>
  <si>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</si>
  <si>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</si>
  <si>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</si>
  <si>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</si>
  <si>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</si>
  <si>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</si>
  <si>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</si>
  <si>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</si>
  <si>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</si>
  <si>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</si>
  <si>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</si>
  <si>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</si>
  <si>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</si>
  <si>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</si>
  <si>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</si>
  <si>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</si>
  <si>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</si>
  <si>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</si>
  <si>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</si>
  <si>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</si>
  <si>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</si>
  <si>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</si>
  <si>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</si>
  <si>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</si>
  <si>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</si>
  <si>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</si>
  <si>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</si>
  <si>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</si>
  <si>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</si>
  <si>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</si>
  <si>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</si>
  <si>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</si>
  <si>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</si>
  <si>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</si>
  <si>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</si>
  <si>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</si>
  <si>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</si>
  <si>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</si>
  <si>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</si>
  <si>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</si>
  <si>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</si>
  <si>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</si>
  <si>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</si>
  <si>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</si>
  <si>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</si>
  <si>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</si>
  <si>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</si>
  <si>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</si>
  <si>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</si>
  <si>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</si>
  <si>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</si>
  <si>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</si>
  <si>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</si>
  <si>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</si>
  <si>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</si>
  <si>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</si>
  <si>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</si>
  <si>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</si>
  <si>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</si>
  <si>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</si>
  <si>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</si>
  <si>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</si>
  <si>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</si>
  <si>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</si>
  <si>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</si>
  <si>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</si>
  <si>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</si>
  <si>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</si>
  <si>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</si>
  <si>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</si>
  <si>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</si>
  <si>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</si>
  <si>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</si>
  <si>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</si>
  <si>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</si>
  <si>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</si>
  <si>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</si>
  <si>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</si>
  <si>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</si>
  <si>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</si>
  <si>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</si>
  <si>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</si>
  <si>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</si>
  <si>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</si>
  <si>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</si>
  <si>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</si>
  <si>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</si>
  <si>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</si>
  <si>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</si>
  <si>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</si>
  <si>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</si>
  <si>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</si>
  <si>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</si>
  <si>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</si>
  <si>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</si>
  <si>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</si>
  <si>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</si>
  <si>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</si>
  <si>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</si>
  <si>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</si>
  <si>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</si>
  <si>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</si>
  <si>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</si>
  <si>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</si>
  <si>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</si>
  <si>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</si>
  <si>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</si>
  <si>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</si>
  <si>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</si>
  <si>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</si>
  <si>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</si>
  <si>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</si>
  <si>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</si>
  <si>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</si>
  <si>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</si>
  <si>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</si>
  <si>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</si>
  <si>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</si>
  <si>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</si>
  <si>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</si>
  <si>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</si>
  <si>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</si>
  <si>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</si>
  <si>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</si>
  <si>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</si>
  <si>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</si>
  <si>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</si>
  <si>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</si>
  <si>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</si>
  <si>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</si>
  <si>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</si>
  <si>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</si>
  <si>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</si>
  <si>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</si>
  <si>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</si>
  <si>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</si>
  <si>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</si>
  <si>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</si>
  <si>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</si>
  <si>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</si>
  <si>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</si>
  <si>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</si>
  <si>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</si>
  <si>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</si>
  <si>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</si>
  <si>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</si>
  <si>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</si>
  <si>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</si>
  <si>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</si>
  <si>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</si>
  <si>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</si>
  <si>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</si>
  <si>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</si>
  <si>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</si>
  <si>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</si>
  <si>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</si>
  <si>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</si>
  <si>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</si>
  <si>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</si>
  <si>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</si>
  <si>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</si>
  <si>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</si>
  <si>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</si>
  <si>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</si>
  <si>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</si>
  <si>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</si>
  <si>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</si>
  <si>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</si>
  <si>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</si>
  <si>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</si>
  <si>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</si>
  <si>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</si>
  <si>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</si>
  <si>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</si>
  <si>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</si>
  <si>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</si>
  <si>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</si>
  <si>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</si>
  <si>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</si>
  <si>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</si>
  <si>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</si>
  <si>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</si>
  <si>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</si>
  <si>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</si>
  <si>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</si>
  <si>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</si>
  <si>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</si>
  <si>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</si>
  <si>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</si>
  <si>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</si>
  <si>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</si>
  <si>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</si>
  <si>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</si>
  <si>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</si>
  <si>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</si>
  <si>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</si>
  <si>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</si>
  <si>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</si>
  <si>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</si>
  <si>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</si>
  <si>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</si>
  <si>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</si>
  <si>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</si>
  <si>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</si>
  <si>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</si>
  <si>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</si>
  <si>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</si>
  <si>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</si>
  <si>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</si>
  <si>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</si>
  <si>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</si>
  <si>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</si>
  <si>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</si>
  <si>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</si>
  <si>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</si>
  <si>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</si>
  <si>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</si>
  <si>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</si>
  <si>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</si>
  <si>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</si>
  <si>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</si>
  <si>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</si>
  <si>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</si>
  <si>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</si>
  <si>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</si>
  <si>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</si>
  <si>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</si>
  <si>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</si>
  <si>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</si>
  <si>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</si>
  <si>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</si>
  <si>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</si>
  <si>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</si>
  <si>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</si>
  <si>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</si>
  <si>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</si>
  <si>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</si>
  <si>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</si>
  <si>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</si>
  <si>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</si>
  <si>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</si>
  <si>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</si>
  <si>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</si>
  <si>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</si>
  <si>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</si>
  <si>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</si>
  <si>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</si>
  <si>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</si>
  <si>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</si>
  <si>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</si>
  <si>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</si>
  <si>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</si>
  <si>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</si>
  <si>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</si>
  <si>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</si>
  <si>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</si>
  <si>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</si>
  <si>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</si>
  <si>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</si>
  <si>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</si>
  <si>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</si>
  <si>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</si>
  <si>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</si>
  <si>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</si>
  <si>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</si>
  <si>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</si>
  <si>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</si>
  <si>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</si>
  <si>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</si>
  <si>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</si>
  <si>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</si>
  <si>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</si>
  <si>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</si>
  <si>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</si>
  <si>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</si>
  <si>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</si>
  <si>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</si>
  <si>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</si>
  <si>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</si>
  <si>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</si>
  <si>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</si>
  <si>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</si>
  <si>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</si>
  <si>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</si>
  <si>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</si>
  <si>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</si>
  <si>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</si>
  <si>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</si>
  <si>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</si>
  <si>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</si>
  <si>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</si>
  <si>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</si>
  <si>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</si>
  <si>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</si>
  <si>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</si>
  <si>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</si>
  <si>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</si>
  <si>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</si>
  <si>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</si>
  <si>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</si>
  <si>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</si>
  <si>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</si>
  <si>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</si>
  <si>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</si>
  <si>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</si>
  <si>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</si>
  <si>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</si>
  <si>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</si>
  <si>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</si>
  <si>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</si>
  <si>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</si>
  <si>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</si>
  <si>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</si>
  <si>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</si>
  <si>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</si>
  <si>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</si>
  <si>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</si>
  <si>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</si>
  <si>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</si>
  <si>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</si>
  <si>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</si>
  <si>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</si>
  <si>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</si>
  <si>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</si>
  <si>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</si>
  <si>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</si>
  <si>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</si>
  <si>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</si>
  <si>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</si>
  <si>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</si>
  <si>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</si>
  <si>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</si>
  <si>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</si>
  <si>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</si>
  <si>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</si>
  <si>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</si>
  <si>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</si>
  <si>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</si>
  <si>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</si>
  <si>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</si>
  <si>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</si>
  <si>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</si>
  <si>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</si>
  <si>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</si>
  <si>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</si>
  <si>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</si>
  <si>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</si>
  <si>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</si>
  <si>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</si>
  <si>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</si>
  <si>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</si>
  <si>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</si>
  <si>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</si>
  <si>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</si>
  <si>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</si>
  <si>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</si>
  <si>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</si>
  <si>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</si>
  <si>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</si>
  <si>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</si>
  <si>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</si>
  <si>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</si>
  <si>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</si>
  <si>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</si>
  <si>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</si>
  <si>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</si>
  <si>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</si>
  <si>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</si>
  <si>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</si>
  <si>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</si>
  <si>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</si>
  <si>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</si>
  <si>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</si>
  <si>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</si>
  <si>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</si>
  <si>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</si>
  <si>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</si>
  <si>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</si>
  <si>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</si>
  <si>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</si>
  <si>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</si>
  <si>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</si>
  <si>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</si>
  <si>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</si>
  <si>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</si>
  <si>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</si>
  <si>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</si>
  <si>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</si>
  <si>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</si>
  <si>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</si>
  <si>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</si>
  <si>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</si>
  <si>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</si>
  <si>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</si>
  <si>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</si>
  <si>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</si>
  <si>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</si>
  <si>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</si>
  <si>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</si>
  <si>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</si>
  <si>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</si>
  <si>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</si>
  <si>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</si>
  <si>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</si>
  <si>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</si>
  <si>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</si>
  <si>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</si>
  <si>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</si>
  <si>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</si>
  <si>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</si>
  <si>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</si>
  <si>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</si>
  <si>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</si>
  <si>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</si>
  <si>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</si>
  <si>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</si>
  <si>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</si>
  <si>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</si>
  <si>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</si>
  <si>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</si>
  <si>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</si>
  <si>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</si>
  <si>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</si>
  <si>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</si>
  <si>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</si>
  <si>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</si>
  <si>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</si>
  <si>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</si>
  <si>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</si>
  <si>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</si>
  <si>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</si>
  <si>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</si>
  <si>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</si>
  <si>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</si>
  <si>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</si>
  <si>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</si>
  <si>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</si>
  <si>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</si>
  <si>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</si>
  <si>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</si>
  <si>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</si>
  <si>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</si>
  <si>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</si>
  <si>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</si>
  <si>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</si>
  <si>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</si>
  <si>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</si>
  <si>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</si>
  <si>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</si>
  <si>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</si>
  <si>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</si>
  <si>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</si>
  <si>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</si>
  <si>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</si>
  <si>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</si>
  <si>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</si>
  <si>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</si>
  <si>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</si>
  <si>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</si>
  <si>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</si>
  <si>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</si>
  <si>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</si>
  <si>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</si>
  <si>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</si>
  <si>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</si>
  <si>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</si>
  <si>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</si>
  <si>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</si>
  <si>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</si>
  <si>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</si>
  <si>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</si>
  <si>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</si>
  <si>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</si>
  <si>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</si>
  <si>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</si>
  <si>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</si>
  <si>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</si>
  <si>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</si>
  <si>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</si>
  <si>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</si>
  <si>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</si>
  <si>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</si>
  <si>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</si>
  <si>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</si>
  <si>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</si>
  <si>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</si>
  <si>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</si>
  <si>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</si>
  <si>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</si>
  <si>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</si>
  <si>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</si>
  <si>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</si>
  <si>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Family building access night door close</t>
  </si>
  <si>
    <t>PCM-20251123-00000488</t>
  </si>
  <si>
    <t>80 mins</t>
  </si>
  <si>
    <t>PCM-20251123-00000503</t>
  </si>
  <si>
    <t>25 mins</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</si>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</sst>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321.42800034722313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7.0870717594516464E-2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45984.376426273149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45984.376426273149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45984.376426273149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45984.376426273149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45984.376426273149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45984.376426273149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45984.376426273149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45984.376426273149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45984.376426273149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45984.376426273149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45984.376426273149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45984.376426273149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45984.376426273149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45984.376426273149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45984.376426273149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45984.376426273149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45984.376426273149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45984.376426273149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45984.376426273149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45984.376426273149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45984.376426273149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45984.376426273149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45984.376426273149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45984.376426273149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45984.376426273149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45984.376426273149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45984.376426273149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45984.376426273149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45984.376426273149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45984.376426273149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45984.376426273149</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45984.376426273149</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D9DD12A-D0A3-49B4-A215-B3CCBD78CAE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159.3765883101878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45984.376426273149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45984.376426273149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45984.376426273149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45984.376426273149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45984.376426273149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45984.376426273149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45984.376426273149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45984.376426273149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45984.376426273149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45984.376426273149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45984.376426273149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45984.376426273149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45984.376426273149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45984.376426273149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45984.376426273149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45984.376426273149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45984.376426273149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45984.376426273149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45984.376426273149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45984.376426273149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45984.376426273149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45984.376426273149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45984.376426273149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45984.376426273149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45984.376426273149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45984.376426273149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45984.376426273149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45984.376426273149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45984.376426273149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45984.376426273149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45984.376426273149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45984.376426273149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45984.376426273149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45984.376426273149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45984.376426273149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45984.376426273149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45984.376426273149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45984.376426273149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45984.376426273149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45984.376426273149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45984.376426273149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45984.376426273149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45984.376426273149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45984.376426273149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45984.376426273149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45984.376426273149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45984.376426273149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45984.376426273149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45984.376426273149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45984.376426273149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45984.376426273149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45984.376426273149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45984.376426273149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45984.376426273149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45984.376426273149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45984.376426273149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45984.376426273149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45984.376426273149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45984.376426273149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45984.376426273149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45984.376426273149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45984.376426273149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45984.376426273149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45984.376426273149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45984.376426273149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45984.376426273149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45984.376426273149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45984.376426273149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45984.376426273149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45984.376426273149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45984.376426273149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45984.376426273149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45984.376426273149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45984.376426273149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45984.376426273149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45984.376426273149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45984.376426273149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45984.376426273149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45984.376426273149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45984.376426273149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45984.376426273149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45984.376426273149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45984.376426273149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45984.376426273149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45984.376426273149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45984.376426273149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45984.376426273149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45984.376426273149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45984.376426273149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45984.376426273149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45984.376426273149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45984.376426273149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45984.376426273149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45984.376426273149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45984.376426273149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45984.376426273149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45984.376426273149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45984.376426273149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45984.376426273149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45984.376426273149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45984.376426273149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45984.376426273149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45984.376426273149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45984.376426273149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45984.376426273149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45984.376426273149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45984.376426273149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45984.376426273149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45984.376426273149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45984.376426273149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45984.376426273149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45984.376426273149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45984.376426273149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45984.376426273149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45984.376426273149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45984.376426273149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45984.376426273149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45984.376426273149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45984.376426273149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45984.376426273149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45984.376426273149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45984.376426273149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45984.376426273149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45984.376426273149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45984.376426273149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45984.376426273149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45984.376426273149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45984.376426273149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45984.376426273149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45984.376426273149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45984.376426273149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45984.376426273149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45984.376426273149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45984.376426273149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45984.376426273149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45984.376426273149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45984.376426273149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45984.376426273149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45984.376426273149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45984.376426273149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45984.376426273149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45984.376426273149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45984.376426273149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45984.376426273149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45984.376426273149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45984.376426273149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45984.376426273149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45984.376426273149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45984.376426273149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45984.376426273149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45984.376426273149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45984.376426273149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45984.376426273149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45984.376426273149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45984.376426273149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45984.376426273149</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45984.376426273149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45984.376426273149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45984.376426273149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45984.376426273149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45984.376426273149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45984.376426273149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45984.376426273149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45984.376426273149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45984.376426273149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45984.376426273149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45984.376426273149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45984.376426273149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45984.376426273149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45984.376426273149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45984.376426273149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45984.376426273149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45984.376426273149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45984.376426273149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45984.376426273149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45984.376426273149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45984.376426273149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45984.376426273149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45984.376426273149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45984.376426273149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45984.376426273149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45984.376426273149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45984.376426273149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45984.376426273149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45984.376426273149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45984.376426273149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45984.376426273149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45984.376426273149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45984.376426273149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45984.376426273149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45984.376426273149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45984.376426273149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45984.376426273149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45984.376426273149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45984.376426273149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45984.376426273149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45984.376426273149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45984.376426273149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45984.376426273149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45984.376426273149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45984.376426273149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45984.376426273149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45984.376426273149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45984.376426273149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45984.376426273149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45984.376426273149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45984.376426273149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45984.376426273149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45984.376426273149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45984.376426273149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45984.376426273149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45984.376426273149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45984.376426273149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45984.376426273149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45984.376426273149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45984.376426273149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45984.376426273149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45984.376426273149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45984.376426273149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45984.376426273149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45984.376426273149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45984.376426273149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45984.376426273149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45984.376426273149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45984.376426273149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45984.376426273149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45984.376426273149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45984.376426273149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45984.376426273149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45984.376426273149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45984.376426273149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45984.376426273149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45984.376426273149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45984.376426273149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45984.376426273149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45984.376426273149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45984.376426273149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45984.376426273149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45984.376426273149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45984.376426273149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45984.376426273149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45984.376426273149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45984.376426273149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45984.376426273149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45984.376426273149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45984.376426273149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45984.376426273149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45984.376426273149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45984.376426273149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45984.376426273149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45984.376426273149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45984.376426273149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45984.376426273149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45984.376426273149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45984.376426273149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45984.376426273149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45984.376426273149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45984.376426273149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45984.376426273149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45984.376426273149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45984.376426273149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45984.376426273149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45984.376426273149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45984.376426273149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45984.376426273149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45984.376426273149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45984.376426273149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45984.376426273149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45984.376426273149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45984.376426273149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45984.376426273149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45984.376426273149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45984.376426273149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45984.376426273149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45984.376426273149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45984.376426273149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45984.376426273149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45984.376426273149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45984.376426273149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45984.376426273149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45984.376426273149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45984.376426273149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45984.376426273149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45984.376426273149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45984.376426273149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45984.376426273149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45984.376426273149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45984.376426273149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45984.376426273149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45984.376426273149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45984.376426273149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45984.376426273149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45984.376426273149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45984.376426273149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45984.376426273149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45984.376426273149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45984.376426273149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45984.376426273149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45984.376426273149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45984.376426273149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45984.376426273149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45984.376426273149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45984.376426273149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45984.376426273149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45984.376426273149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45984.376426273149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45984.376426273149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45984.376426273149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45984.376426273149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45984.376426273149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45984.376426273149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45984.376426273149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45984.376426273149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45984.376426273149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45984.376426273149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45984.376426273149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45984.376426273149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45984.376426273149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45984.376426273149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45984.376426273149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45984.376426273149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45984.376426273149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45984.376426273149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45984.376426273149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45984.376426273149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45984.376426273149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45984.376426273149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45984.376426273149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45984.376426273149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45984.376426273149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45984.376426273149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45984.376426273149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45984.376426273149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45984.376426273149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45984.376426273149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45984.376426273149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45984.376426273149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45984.376426273149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45984.376426273149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45984.376426273149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45984.376426273149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45984.376426273149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45984.376426273149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45984.376426273149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45984.376426273149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45984.376426273149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45984.376426273149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45984.376426273149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45984.376426273149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45984.376426273149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45984.376426273149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45984.376426273149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45984.376426273149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45984.376426273149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45984.376426273149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45984.376426273149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45984.376426273149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45984.376426273149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45984.376426273149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45984.376426273149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45984.376426273149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45984.376426273149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45984.376426273149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45984.376426273149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45984.376426273149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45984.376426273149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45984.376426273149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45984.376426273149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45984.376426273149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45984.376426273149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45984.376426273149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45984.376426273149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45984.376426273149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45984.376426273149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45984.376426273149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45984.376426273149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45984.376426273149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45984.376426273149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45984.376426273149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45984.376426273149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45984.376426273149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45984.376426273149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45984.376426273149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45984.376426273149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45984.376426273149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45984.376426273149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45984.376426273149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45984.376426273149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45984.376426273149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45984.376426273149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45984.376426273149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45984.376426273149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45984.376426273149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45984.376426273149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45984.376426273149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45984.376426273149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45984.376426273149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45984.376426273149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45984.376426273149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45984.376426273149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45984.376426273149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45984.376426273149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45984.376426273149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45984.376426273149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45984.376426273149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45984.376426273149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45984.376426273149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45984.376426273149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45984.376426273149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45984.376426273149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45984.376426273149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45984.376426273149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45984.376426273149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45984.376426273149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45984.376426273149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45984.376426273149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45984.376426273149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45984.376426273149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45984.376426273149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45984.376426273149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45984.376426273149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45984.376426273149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45984.376426273149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45984.376426273149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45984.376426273149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45984.376426273149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45984.376426273149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45984.376426273149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45984.376426273149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45984.376426273149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45984.376426273149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45984.376426273149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45984.376426273149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45984.376426273149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45984.376426273149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45984.376426273149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45984.376426273149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45984.376426273149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45984.376426273149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45984.376426273149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45984.376426273149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45984.376426273149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45984.376426273149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45984.376426273149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45984.376426273149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45984.376426273149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45984.376426273149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45984.376426273149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45984.376426273149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45984.376426273149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45984.376426273149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45984.376426273149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45984.376426273149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45984.376426273149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45984.376426273149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45984.376426273149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45984.376426273149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45984.376426273149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45984.376426273149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45984.376426273149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45984.376426273149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45984.376426273149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45984.376426273149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45984.376426273149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45984.376426273149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45984.376426273149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45984.376426273149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45984.376426273149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45984.376426273149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45984.376426273149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45984.376426273149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45984.376426273149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45984.376426273149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45984.376426273149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45984.376426273149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45984.376426273149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45984.376426273149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45984.376426273149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45984.376426273149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45984.376426273149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45984.376426273149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45984.376426273149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45984.376426273149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45984.376426273149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45984.376426273149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45984.376426273149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45984.376426273149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45984.376426273149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45984.376426273149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45984.376426273149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45984.376426273149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45984.376426273149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45984.376426273149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45984.376426273149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45984.376426273149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45984.376426273149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45984.376426273149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45984.376426273149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45984.376426273149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45984.376426273149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45984.376426273149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45984.376426273149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45984.376426273149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45984.376426273149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45984.376426273149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45984.376426273149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45984.376426273149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45984.376426273149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45984.376426273149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45984.376426273149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45984.376426273149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45984.376426273149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45984.376426273149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45984.376426273149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45984.376426273149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45984.376426273149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45984.376426273149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45984.376426273149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45984.376426273149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45984.376426273149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45984.376426273149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45984.376426273149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45984.376426273149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45984.376426273149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45984.376426273149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45984.376426273149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45984.376426273149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45984.376426273149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45984.376426273149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45984.376426273149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45984.376426273149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45984.376426273149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45984.376426273149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45984.376426273149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45984.376426273149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45984.376426273149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45984.376426273149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45984.376426273149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45984.376426273149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45984.376426273149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45984.376426273149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45984.376426273149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45984.376426273149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45984.376426273149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45984.376426273149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45984.376426273149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45984.376426273149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45984.376426273149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45984.376426273149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45984.376426273149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45984.376426273149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45984.376426273149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45984.376426273149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45984.376426273149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45984.376426273149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45984.376426273149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45984.376426273149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45984.376426273149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45984.376426273149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45984.376426273149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45984.376426273149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45984.376426273149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45984.376426273149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45984.376426273149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45984.376426273149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45984.376426273149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45984.376426273149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45984.376426273149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45984.376426273149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45984.376426273149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45984.376426273149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45984.376426273149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45984.376426273149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45984.376426273149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45984.376426273149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45984.376426273149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45984.376426273149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45984.376426273149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45984.376426273149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45984.376426273149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45984.376426273149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45984.376426273149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45984.376426273149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45984.376426273149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45984.376426273149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45984.376426273149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45984.376426273149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45984.376426273149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45984.376426273149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45984.376426273149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45984.376426273149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45984.376426273149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45984.376426273149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45984.376426273149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45984.376426273149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45984.376426273149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45984.376426273149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45984.376426273149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45984.376426273149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45984.376426273149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45984.376426273149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45984.376426273149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45984.376426273149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45984.376426273149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45984.376426273149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45984.376426273149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45984.376426273149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45984.376426273149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45984.376426273149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45984.376426273149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45984.376426273149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45984.376426273149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45984.376426273149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45984.376426273149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45984.376426273149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45984.376426273149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45984.376426273149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45984.376426273149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45984.376426273149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45984.376426273149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45984.376426273149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45984.376426273149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45984.376426273149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45984.376426273149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45984.376426273149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45984.376426273149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45984.376426273149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45984.376426273149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45984.376426273149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45984.376426273149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45984.376426273149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45984.376426273149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45984.376426273149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45984.376426273149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45984.376426273149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45984.376426273149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45984.376426273149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45984.376426273149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45984.376426273149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45984.376426273149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45984.376426273149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45984.376426273149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45984.376426273149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45984.376426273149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45984.376426273149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45984.376426273149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45984.376426273149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45984.376426273149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45984.376426273149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45984.376426273149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45984.376426273149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45984.376426273149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45984.376426273149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45984.376426273149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45984.376426273149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45984.376426273149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45984.376426273149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45984.376426273149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45984.376426273149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45984.376426273149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45984.376426273149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45984.376426273149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45984.376426273149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45984.376426273149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45984.376426273149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45984.376426273149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45984.376426273149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45984.376426273149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45984.376426273149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45984.376426273149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45984.376426273149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45984.376426273149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45984.376426273149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45984.376426273149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45984.376426273149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45984.376426273149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45984.376426273149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45984.376426273149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45984.376426273149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45984.376426273149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45984.376426273149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45984.376426273149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45984.376426273149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45984.376426273149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45984.376426273149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45984.376426273149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45984.376426273149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45984.376426273149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45984.376426273149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45984.376426273149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45984.376426273149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45984.376426273149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45984.376426273149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45984.376426273149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45984.376426273149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45984.376426273149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45984.376426273149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45984.376426273149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45984.376426273149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45984.376426273149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45984.376426273149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45984.376426273149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45984.376426273149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45984.376426273149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45984.376426273149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45984.376426273149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45984.376426273149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45984.376426273149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45984.376426273149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45984.376426273149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45984.376426273149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45984.376426273149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45984.376426273149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45984.376426273149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45984.376426273149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45984.376426273149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45984.376426273149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45984.376426273149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45984.376426273149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45984.376426273149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45984.376426273149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45984.376426273149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45984.376426273149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45984.376426273149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45984.376426273149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45984.376426273149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45984.376426273149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45984.376426273149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45984.376426273149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45984.376426273149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45984.376426273149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45984.376426273149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45984.376426273149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45984.376426273149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45984.376426273149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45984.376426273149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45984.376426273149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45984.376426273149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45984.376426273149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45984.376426273149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45984.376426273149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45984.376426273149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45984.376426273149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45984.376426273149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45984.376426273149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45984.376426273149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45984.376426273149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45984.376426273149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45984.376426273149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45984.376426273149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45984.376426273149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45984.376426273149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45984.376426273149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45984.376426273149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45984.376426273149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45984.376426273149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45984.376426273149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45984.376426273149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45984.376426273149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45984.376426273149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45984.376426273149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45984.376426273149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45984.376426273149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45984.376426273149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45984.376426273149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45984.376426273149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45984.376426273149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45984.376426273149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45984.376426273149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45984.376426273149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45984.376426273149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45984.376426273149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45984.376426273149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45984.376426273149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45984.376426273149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45984.376426273149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45984.376426273149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45984.376426273149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45984.376426273149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45984.376426273149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45984.376426273149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45984.376426273149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45984.376426273149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45984.376426273149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45984.376426273149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45984.376426273149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45984.376426273149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45984.376426273149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45984.376426273149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45984.376426273149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45984.376426273149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45984.376426273149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45984.376426273149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45984.376426273149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45984.376426273149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45984.376426273149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45984.376426273149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45984.376426273149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45984.376426273149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45984.376426273149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45984.376426273149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45984.376426273149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45984.376426273149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45984.376426273149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45984.376426273149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45984.376426273149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45984.376426273149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45984.376426273149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45984.376426273149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45984.376426273149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45984.376426273149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45984.376426273149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45984.376426273149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45984.376426273149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45984.376426273149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45984.376426273149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45984.376426273149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45984.376426273149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45984.376426273149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45984.376426273149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45984.376426273149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45984.376426273149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45984.376426273149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45984.376426273149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45984.376426273149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45984.376426273149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45984.376426273149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45984.376426273149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45984.376426273149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45984.376426273149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45984.376426273149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45984.376426273149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45984.376426273149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45984.376426273149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45984.376426273149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45984.376426273149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45984.376426273149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45984.376426273149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45984.376426273149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45984.376426273149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45984.376426273149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45984.376426273149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45984.376426273149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45984.376426273149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45984.376426273149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45984.376426273149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45984.376426273149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45984.376426273149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45984.376426273149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45984.376426273149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45984.376426273149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45984.376426273149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45984.376426273149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45984.376426273149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45984.376426273149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45984.376426273149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45984.376426273149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45984.376426273149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45984.376426273149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45984.376426273149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45984.376426273149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45984.376426273149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45984.376426273149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45984.376426273149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45984.376426273149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45984.376426273149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45984.376426273149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45984.376426273149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45984.376426273149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45984.376426273149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45984.376426273149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45984.376426273149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45984.376426273149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45984.376426273149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45984.376426273149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45984.376426273149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45984.376426273149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45984.376426273149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45984.376426273149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45984.376426273149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45984.376426273149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45984.376426273149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45984.376426273149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45984.376426273149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45984.376426273149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45984.376426273149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45984.376426273149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45984.376426273149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45984.376426273149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45984.376426273149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45984.376426273149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45984.376426273149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45984.376426273149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45984.376426273149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45984.376426273149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45984.376426273149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45984.376426273149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45984.376426273149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45984.376426273149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45984.376426273149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45984.376426273149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45984.376426273149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45984.376426273149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45984.376426273149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45984.376426273149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45984.376426273149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45984.376426273149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45984.376426273149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45984.376426273149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45984.376426273149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45984.376426273149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45984.376426273149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45984.376426273149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45984.376426273149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45984.376426273149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45984.376426273149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45984.376426273149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45984.376426273149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45984.376426273149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45984.376426273149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45984.376426273149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45984.376426273149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45984.376426273149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45984.376426273149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45984.376426273149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45984.376426273149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45984.376426273149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45984.376426273149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45984.376426273149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45984.376426273149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45984.376426273149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45984.376426273149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45984.376426273149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45984.376426273149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45984.376426273149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45984.376426273149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45984.376426273149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45984.376426273149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45984.376426273149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45984.376426273149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45984.376426273149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45984.376426273149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45984.376426273149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45984.376426273149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45984.376426273149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45984.376426273149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45984.376426273149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45984.376426273149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45984.376426273149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45984.376426273149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45984.376426273149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45984.376426273149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45984.376426273149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45984.376426273149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45984.376426273149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45984.376426273149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45984.376426273149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45984.376426273149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45984.376426273149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45984.376426273149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45984.376426273149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45984.376426273149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45984.376426273149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45984.376426273149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45984.376426273149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45984.376426273149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45984.376426273149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45984.376426273149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45984.376426273149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45984.376426273149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45984.376426273149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45984.376426273149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45984.376426273149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45984.376426273149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45984.376426273149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45984.376426273149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45984.376426273149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45984.376426273149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45984.376426273149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45984.376426273149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45984.376426273149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45984.376426273149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45984.376426273149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45984.376426273149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45984.376426273149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45984.376426273149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45984.376426273149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45984.376426273149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45984.376426273149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45984.376426273149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45984.376426273149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45984.376426273149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45984.376426273149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45984.376426273149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45984.376426273149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45984.376426273149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45984.376426273149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45984.376426273149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45984.376426273149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45984.376426273149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45984.376426273149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45984.376426273149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45984.376426273149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45984.376426273149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45984.376426273149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45984.376426273149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45984.376426273149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45984.376426273149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45984.376426273149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45984.376426273149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45984.376426273149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45984.376426273149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45984.376426273149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45984.376426273149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45984.376426273149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45984.376426273149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45984.376426273149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45984.376426273149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45984.376426273149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45984.376426273149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45984.376426273149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45984.376426273149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45984.376426273149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45984.376426273149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45984.376426273149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45984.376426273149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45984.376426273149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45984.376426273149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45984.376426273149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45984.376426273149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45984.376426273149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45984.376426273149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45984.376426273149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45984.376426273149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45984.376426273149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45984.376426273149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45984.376426273149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45984.376426273149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45984.376426273149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45984.376426273149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45984.376426273149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45984.376426273149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45984.376426273149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45984.376426273149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45984.376426273149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45984.376426273149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45984.376426273149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45984.376426273149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45984.376426273149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45984.376426273149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45984.376426273149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45984.376426273149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45984.376426273149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45984.376426273149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45984.376426273149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45984.376426273149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45984.376426273149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45984.376426273149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45984.376426273149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45984.376426273149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45984.376426273149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45984.376426273149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45984.376426273149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45984.376426273149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45984.376426273149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45984.376426273149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45984.376426273149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45984.376426273149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45984.376426273149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45984.376426273149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45984.376426273149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45984.376426273149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45984.376426273149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45984.376426273149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45984.376426273149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45984.376426273149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45984.376426273149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45984.376426273149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45984.376426273149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45984.376426273149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45984.376426273149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45984.376426273149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45984.376426273149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45984.376426273149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45984.376426273149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45984.376426273149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45984.376426273149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45984.376426273149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45984.376426273149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45984.376426273149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45984.376426273149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45984.376426273149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45984.376426273149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45984.376426273149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45984.376426273149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45984.376426273149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45984.376426273149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45984.376426273149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45984.376426273149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45984.376426273149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45984.376426273149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45984.376426273149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45984.376426273149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45984.376426273149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45984.376426273149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45984.376426273149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45984.376426273149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45984.376426273149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45984.376426273149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45984.376426273149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45984.376426273149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45984.376426273149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45984.376426273149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45984.376426273149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45984.376426273149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45984.376426273149</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280.89570868055307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45984.376426273149</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36334</v>
      </c>
      <c r="E4" s="94" t="s">
        <v>39021</v>
      </c>
      <c r="F4" s="95">
        <v>45984.325694444444</v>
      </c>
      <c r="G4" s="96">
        <f ca="1">IFERROR(NOW()-F4,"")</f>
        <v>5.0731828705465887E-2</v>
      </c>
      <c r="H4" s="95">
        <v>45984.320011574076</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30703</v>
      </c>
      <c r="E5" s="94" t="s">
        <v>39021</v>
      </c>
      <c r="F5" s="95">
        <v>45984.334722222222</v>
      </c>
      <c r="G5" s="96">
        <f ca="1">IFERROR(NOW()-F5,"")</f>
        <v>4.1704050927364733E-2</v>
      </c>
      <c r="H5" s="95">
        <v>45984.316770833335</v>
      </c>
      <c r="I5" s="113" t="str">
        <f>IFERROR(VLOOKUP(D5,DB!A:F,6,0),"")</f>
        <v>Generator-SG</v>
      </c>
      <c r="J5" s="113" t="str">
        <f>IFERROR(VLOOKUP(D5,DB!A:G,7,0),"")</f>
        <v>Vandalized</v>
      </c>
      <c r="K5" s="97" t="s">
        <v>39114</v>
      </c>
      <c r="L5" s="91" t="str">
        <f>IFERROR(VLOOKUP(D5,DB!A:I,9,0),"")</f>
        <v>Latis</v>
      </c>
    </row>
    <row r="6" spans="1:16" ht="15" customHeight="1">
      <c r="A6" s="113" t="s">
        <v>39109</v>
      </c>
      <c r="B6" s="113" t="str">
        <f>IFERROR(VLOOKUP(D6,DB!A:K,11,0),"")</f>
        <v>R4</v>
      </c>
      <c r="C6" s="93">
        <v>2</v>
      </c>
      <c r="D6" s="91" t="s">
        <v>36675</v>
      </c>
      <c r="E6" s="94" t="s">
        <v>39021</v>
      </c>
      <c r="F6" s="95"/>
      <c r="G6" s="96">
        <f ca="1">IFERROR(NOW()-F6,"")</f>
        <v>45984.376426273149</v>
      </c>
      <c r="H6" s="95">
        <v>45984.35125</v>
      </c>
      <c r="I6" s="113" t="str">
        <f>IFERROR(VLOOKUP(D6,DB!A:F,6,0),"")</f>
        <v>SCECO</v>
      </c>
      <c r="J6" s="113" t="str">
        <f>IFERROR(VLOOKUP(D6,DB!A:G,7,0),"")</f>
        <v>Vandalized</v>
      </c>
      <c r="K6" s="97" t="s">
        <v>39115</v>
      </c>
      <c r="L6" s="91" t="str">
        <f>IFERROR(VLOOKUP(D6,DB!A:I,9,0),"")</f>
        <v>Latis</v>
      </c>
    </row>
    <row r="7" spans="1:16" ht="15" customHeight="1">
      <c r="A7" s="113"/>
      <c r="B7" s="113" t="str">
        <f>IFERROR(VLOOKUP(D7,DB!A:K,11,0),"")</f>
        <v/>
      </c>
      <c r="C7" s="93"/>
      <c r="D7" s="91"/>
      <c r="E7" s="94"/>
      <c r="F7" s="95"/>
      <c r="G7" s="96">
        <f ca="1">IFERROR(NOW()-F7,"")</f>
        <v>45984.376426273149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45984.376426273149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45984.376426273149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45984.376426273149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45984.376426273149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45984.376426273149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45984.376426273149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45984.376426273149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45984.376426273149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45984.376426273149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45984.376426273149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45984.376426273149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45984.376426273149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45984.376426273149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45984.376426273149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45984.376426273149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45984.376426273149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45984.376426273149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45984.376426273149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45984.376426273149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45984.376426273149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45984.376426273149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45984.376426273149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45984.376426273149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45984.376426273149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45984.376426273149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45984.376426273149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45984.376426273149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45984.376426273149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45984.376426273149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45984.376426273149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45984.376426273149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45984.376426273149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45984.376426273149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45984.376426273149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45984.376426273149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45984.376426273149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45984.376426273149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45984.376426273149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45984.376426273149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45984.376426273149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45984.376426273149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45984.376426273149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45984.376426273149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45984.376426273149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45984.376426273149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45984.376426273149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45984.376426273149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45984.376426273149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45984.376426273149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45984.376426273149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45984.376426273149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45984.376426273149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45984.376426273149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45984.376426273149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45984.376426273149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45984.376426273149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45984.376426273149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45984.376426273149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45984.376426273149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45984.376426273149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45984.376426273149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45984.376426273149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45984.376426273149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45984.376426273149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45984.376426273149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45984.376426273149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45984.376426273149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45984.376426273149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45984.376426273149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45984.376426273149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45984.376426273149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45984.376426273149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45984.376426273149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45984.376426273149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45984.376426273149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45984.376426273149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45984.376426273149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45984.376426273149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45984.376426273149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45984.376426273149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45984.376426273149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45984.376426273149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45984.376426273149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45984.376426273149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45984.376426273149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45984.376426273149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45984.376426273149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45984.376426273149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45984.376426273149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45984.376426273149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45984.376426273149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45984.376426273149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45984.376426273149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45984.376426273149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45984.376426273149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45984.376426273149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45984.376426273149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45984.376426273149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45984.376426273149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45984.376426273149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45984.376426273149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45984.376426273149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45984.376426273149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45984.376426273149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45984.376426273149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45984.376426273149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45984.376426273149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45984.376426273149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45984.376426273149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45984.376426273149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45984.376426273149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45984.376426273149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45984.376426273149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45984.376426273149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45984.376426273149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45984.376426273149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45984.376426273149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45984.376426273149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45984.376426273149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45984.376426273149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45984.376426273149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45984.376426273149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45984.376426273149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45984.376426273149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45984.376426273149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45984.376426273149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45984.376426273149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45984.376426273149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45984.376426273149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45984.376426273149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45984.376426273149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45984.376426273149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45984.376426273149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45984.376426273149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45984.376426273149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45984.376426273149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45984.376426273149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45984.376426273149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45984.376426273149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45984.376426273149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45984.376426273149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45984.376426273149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45984.376426273149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45984.376426273149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45984.376426273149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45984.376426273149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45984.376426273149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45984.376426273149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45984.376426273149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45984.376426273149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45984.376426273149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45984.376426273149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45984.376426273149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45984.376426273149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45984.376426273149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45984.376426273149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45984.376426273149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45984.376426273149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45984.376426273149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45984.376426273149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45984.376426273149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45984.376426273149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45984.376426273149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45984.376426273149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45984.376426273149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45984.376426273149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45984.376426273149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45984.376426273149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45984.376426273149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45984.376426273149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45984.376426273149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45984.376426273149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45984.376426273149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45984.376426273149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45984.376426273149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45984.376426273149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45984.376426273149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45984.376426273149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45984.376426273149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45984.376426273149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45984.376426273149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45984.376426273149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45984.376426273149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45984.376426273149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45984.376426273149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45984.376426273149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45984.376426273149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45984.376426273149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45984.376426273149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45984.376426273149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45984.376426273149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45984.376426273149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45984.376426273149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45984.376426273149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45984.376426273149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45984.376426273149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45984.376426273149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45984.376426273149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45984.376426273149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45984.376426273149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45984.376426273149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45984.376426273149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45984.376426273149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45984.376426273149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45984.376426273149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45984.376426273149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45984.376426273149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45984.376426273149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45984.376426273149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45984.376426273149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45984.376426273149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45984.376426273149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45984.376426273149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45984.376426273149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45984.376426273149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45984.376426273149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45984.376426273149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45984.376426273149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45984.376426273149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45984.376426273149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45984.376426273149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45984.376426273149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45984.376426273149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45984.376426273149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45984.376426273149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45984.376426273149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45984.376426273149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45984.376426273149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45984.376426273149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45984.376426273149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45984.376426273149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45984.376426273149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45984.376426273149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45984.376426273149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45984.376426273149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45984.376426273149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45984.376426273149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45984.376426273149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45984.376426273149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45984.376426273149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45984.376426273149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45984.376426273149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45984.376426273149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45984.376426273149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45984.376426273149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45984.376426273149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45984.376426273149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45984.376426273149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45984.376426273149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45984.376426273149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45984.376426273149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45984.376426273149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45984.376426273149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45984.376426273149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45984.376426273149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45984.376426273149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45984.376426273149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45984.376426273149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45984.376426273149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45984.376426273149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45984.376426273149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45984.376426273149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45984.376426273149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45984.376426273149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45984.376426273149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45984.376426273149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45984.376426273149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45984.376426273149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45984.376426273149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45984.376426273149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45984.376426273149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45984.376426273149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45984.376426273149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45984.376426273149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45984.376426273149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45984.376426273149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45984.376426273149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45984.376426273149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45984.376426273149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45984.376426273149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45984.376426273149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45984.376426273149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45984.376426273149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45984.376426273149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45984.376426273149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45984.376426273149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45984.376426273149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45984.376426273149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45984.376426273149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45984.376426273149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45984.376426273149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45984.376426273149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45984.376426273149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45984.376426273149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45984.376426273149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45984.376426273149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45984.376426273149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45984.376426273149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45984.376426273149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45984.376426273149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45984.376426273149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45984.376426273149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45984.376426273149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45984.376426273149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45984.376426273149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45984.376426273149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45984.376426273149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45984.376426273149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45984.376426273149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45984.376426273149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45984.376426273149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45984.376426273149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45984.376426273149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45984.376426273149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45984.376426273149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45984.376426273149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45984.376426273149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45984.376426273149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45984.376426273149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45984.376426273149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45984.376426273149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45984.376426273149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45984.376426273149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45984.376426273149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45984.376426273149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45984.376426273149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45984.376426273149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45984.376426273149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45984.376426273149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45984.376426273149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45984.376426273149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45984.376426273149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45984.376426273149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45984.376426273149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45984.376426273149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45984.376426273149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45984.376426273149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45984.376426273149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45984.376426273149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45984.376426273149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45984.376426273149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45984.376426273149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45984.376426273149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45984.376426273149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45984.376426273149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45984.376426273149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45984.376426273149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45984.376426273149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45984.376426273149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45984.376426273149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45984.376426273149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45984.376426273149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45984.376426273149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45984.376426273149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45984.376426273149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45984.376426273149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45984.376426273149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45984.376426273149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45984.376426273149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45984.376426273149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45984.376426273149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45984.376426273149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45984.376426273149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45984.376426273149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45984.376426273149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45984.376426273149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45984.376426273149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45984.376426273149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45984.376426273149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45984.376426273149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45984.376426273149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45984.376426273149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45984.376426273149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45984.376426273149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45984.376426273149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45984.376426273149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45984.376426273149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45984.376426273149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45984.376426273149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45984.376426273149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45984.376426273149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45984.376426273149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45984.376426273149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45984.376426273149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45984.376426273149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45984.376426273149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45984.376426273149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45984.376426273149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45984.376426273149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45984.376426273149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45984.376426273149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45984.376426273149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45984.376426273149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45984.376426273149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45984.376426273149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45984.376426273149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45984.376426273149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45984.376426273149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45984.376426273149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45984.376426273149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45984.376426273149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45984.376426273149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45984.376426273149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45984.376426273149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45984.376426273149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45984.376426273149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45984.376426273149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45984.376426273149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45984.376426273149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45984.376426273149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45984.376426273149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45984.376426273149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45984.376426273149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45984.376426273149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45984.376426273149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45984.376426273149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45984.376426273149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45984.376426273149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45984.376426273149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45984.376426273149</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92.544366087960952</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58.187548958332627</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35.715315162036859</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6.861623032411444</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3.0031276620356948</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2</v>
      </c>
      <c r="D7" s="109" t="s">
        <v>33320</v>
      </c>
      <c r="E7" s="128" t="s">
        <v>39021</v>
      </c>
      <c r="F7" s="128">
        <v>45984.303518518522</v>
      </c>
      <c r="G7" s="111">
        <f ca="1">IFERROR(NOW()-F7,"")</f>
        <v>7.2907754627522081E-2</v>
      </c>
      <c r="H7" s="128">
        <v>45984.305439814816</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45984.376426273149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45984.376426273149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45984.376426273149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45984.376426273149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45984.376426273149</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45984.376426273149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45984.376426273149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45984.376426273149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45984.376426273149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45984.376426273149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45984.376426273149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45984.376426273149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45984.376426273149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45984.376426273149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45984.376426273149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45984.376426273149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45984.376426273149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45984.376426273149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45984.376426273149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45984.376426273149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45984.376426273149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45984.376426273149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45984.376426273149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45984.376426273149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45984.376426273149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45984.376426273149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45984.376426273149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45984.376426273149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45984.376426273149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45984.376426273149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45984.376426273149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45984.376426273149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45984.376426273149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45984.376426273149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45984.376426273149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45984.376426273149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45984.376426273149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45984.376426273149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45984.376426273149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45984.376426273149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45984.376426273149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45984.376426273149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45984.376426273149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45984.376426273149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45984.376426273149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45984.376426273149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45984.376426273149</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45984.376426273149</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45984.376426273149</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45984.376426273149</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45984.376426273149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45984.376426273149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45984.376426273149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45984.376426273149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45984.376426273149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45984.376426273149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45984.376426273149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45984.376426273149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45984.376426273149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45984.376426273149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45984.376426273149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45984.376426273149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45984.376426273149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45984.376426273149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45984.376426273149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45984.376426273149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45984.376426273149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45984.376426273149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45984.376426273149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45984.376426273149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45984.376426273149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45984.376426273149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45984.376426273149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45984.376426273149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45984.376426273149</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39109</v>
      </c>
      <c r="B2" s="119" t="str">
        <f>IFERROR(VLOOKUP(D2,DB!A:K,11,0),"")</f>
        <v>R6</v>
      </c>
      <c r="C2" s="120">
        <v>1</v>
      </c>
      <c r="D2" s="119" t="s">
        <v>30242</v>
      </c>
      <c r="E2" s="109"/>
      <c r="F2" s="121"/>
      <c r="G2" s="104">
        <f t="shared" ref="G2:G5" ca="1" si="0">IFERROR(NOW()-F2,"-")</f>
        <v>45984.376426273149</v>
      </c>
      <c r="H2" s="121">
        <v>45984.308935185189</v>
      </c>
      <c r="I2" s="119" t="str">
        <f>IFERROR(VLOOKUP(D2,DB!A:F,6,0),"")</f>
        <v>SCECO</v>
      </c>
      <c r="J2" s="119" t="str">
        <f>IFERROR(VLOOKUP(D2,DB!A:G,7,0),"")</f>
        <v>Dead+No BB Design</v>
      </c>
      <c r="K2" s="122" t="s">
        <v>39128</v>
      </c>
      <c r="L2" s="123" t="str">
        <f>IFERROR(VLOOKUP(D2,DB!A:I,9,0),"")</f>
        <v>Latis</v>
      </c>
    </row>
    <row r="3" spans="1:16382" ht="31.5" customHeight="1">
      <c r="A3" s="118"/>
      <c r="B3" s="119" t="str">
        <f>IFERROR(VLOOKUP(D3,DB!A:K,11,0),"")</f>
        <v>R6</v>
      </c>
      <c r="C3" s="120"/>
      <c r="D3" s="119" t="s">
        <v>29399</v>
      </c>
      <c r="E3" s="109"/>
      <c r="F3" s="121"/>
      <c r="G3" s="104">
        <f t="shared" ca="1" si="0"/>
        <v>45984.376426273149</v>
      </c>
      <c r="H3" s="121"/>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19"/>
      <c r="E4" s="109"/>
      <c r="F4" s="121"/>
      <c r="G4" s="104">
        <f t="shared" ca="1" si="0"/>
        <v>45984.376426273149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45984.376426273149</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45984.376426273149</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45984.376426273149</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45984.376426273149</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45984.376426273149</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45984.376426273149</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45984.376426273149</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45984.376426273149</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45984.376426273149</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45984.376426273149</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45984.376426273149</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45984.376426273149</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45984.376426273149</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45984.376426273149</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45984.376426273149</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45984.376426273149</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45984.376426273149</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45984.376426273149</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45984.376426273149</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45984.376426273149</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45984.376426273149</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45984.376426273149</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45984.376426273149</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45984.376426273149</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45984.376426273149</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45984.376426273149</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45984.376426273149</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45984.376426273149</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45984.376426273149</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45984.376426273149</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45984.376426273149</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45984.376426273149</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45984.376426273149</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45984.376426273149</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45984.376426273149</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45984.376426273149</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45984.376426273149</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45984.376426273149</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45984.376426273149</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45984.376426273149</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45984.376426273149</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45984.376426273149</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45984.376426273149</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45984.376426273149</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45984.376426273149</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45984.376426273149</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45984.376426273149</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45984.376426273149</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45984.376426273149</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45984.376426273149</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2025-11-23T06:02:13Z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