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31" documentId="120_S{2AC9BD13-BADA-5192-A53E-5A8FF88502F6}" xr6:coauthVersionLast="47" xr6:coauthVersionMax="47" xr10:uidLastSave="{AE600482-98A4-4A82-BD7D-1C5EC84DF93E}"/>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<sst xmlns="http://schemas.openxmlformats.org/spreadsheetml/2006/main" count="180295" uniqueCount="39131">
  <si>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</si>
  <si>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</si>
  <si>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</si>
  <si>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</si>
  <si>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</si>
  <si>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</si>
  <si>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</si>
  <si>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</si>
  <si>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</si>
  <si>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</si>
  <si>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</si>
  <si>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</si>
  <si>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</si>
  <si>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</si>
  <si>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</si>
  <si>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</si>
  <si>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</si>
  <si>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</si>
  <si>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</si>
  <si>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</si>
  <si>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</si>
  <si>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</si>
  <si>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</si>
  <si>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</si>
  <si>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</si>
  <si>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</si>
  <si>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</si>
  <si>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</si>
  <si>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</si>
  <si>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</si>
  <si>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</si>
  <si>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</si>
  <si>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</si>
  <si>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</si>
  <si>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</si>
  <si>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</si>
  <si>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</si>
  <si>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</si>
  <si>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</si>
  <si>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</si>
  <si>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</si>
  <si>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</si>
  <si>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</si>
  <si>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</si>
  <si>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</si>
  <si>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</si>
  <si>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</si>
  <si>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</si>
  <si>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</si>
  <si>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</si>
  <si>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</si>
  <si>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</si>
  <si>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</si>
  <si>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</si>
  <si>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</si>
  <si>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</si>
  <si>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</si>
  <si>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</si>
  <si>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</si>
  <si>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</si>
  <si>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</si>
  <si>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</si>
  <si>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</si>
  <si>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</si>
  <si>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</si>
  <si>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</si>
  <si>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</si>
  <si>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</si>
  <si>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</si>
  <si>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</si>
  <si>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</si>
  <si>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</si>
  <si>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</si>
  <si>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</si>
  <si>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</si>
  <si>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</si>
  <si>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</si>
  <si>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</si>
  <si>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</si>
  <si>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</si>
  <si>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</si>
  <si>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</si>
  <si>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</si>
  <si>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</si>
  <si>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</si>
  <si>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</si>
  <si>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</si>
  <si>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</si>
  <si>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</si>
  <si>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</si>
  <si>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</si>
  <si>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</si>
  <si>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</si>
  <si>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</si>
  <si>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</si>
  <si>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</si>
  <si>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</si>
  <si>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</si>
  <si>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</si>
  <si>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</si>
  <si>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</si>
  <si>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</si>
  <si>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</si>
  <si>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</si>
  <si>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</si>
  <si>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</si>
  <si>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</si>
  <si>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</si>
  <si>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</si>
  <si>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</si>
  <si>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</si>
  <si>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</si>
  <si>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</si>
  <si>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</si>
  <si>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</si>
  <si>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</si>
  <si>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</si>
  <si>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</si>
  <si>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</si>
  <si>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</si>
  <si>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</si>
  <si>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</si>
  <si>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</si>
  <si>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</si>
  <si>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</si>
  <si>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</si>
  <si>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</si>
  <si>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</si>
  <si>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</si>
  <si>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</si>
  <si>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</si>
  <si>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</si>
  <si>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</si>
  <si>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</si>
  <si>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</si>
  <si>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</si>
  <si>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</si>
  <si>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</si>
  <si>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</si>
  <si>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</si>
  <si>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</si>
  <si>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</si>
  <si>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</si>
  <si>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</si>
  <si>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</si>
  <si>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</si>
  <si>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</si>
  <si>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</si>
  <si>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</si>
  <si>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</si>
  <si>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</si>
  <si>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</si>
  <si>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</si>
  <si>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</si>
  <si>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</si>
  <si>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</si>
  <si>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</si>
  <si>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</si>
  <si>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</si>
  <si>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</si>
  <si>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</si>
  <si>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</si>
  <si>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</si>
  <si>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</si>
  <si>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</si>
  <si>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</si>
  <si>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</si>
  <si>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</si>
  <si>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</si>
  <si>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</si>
  <si>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</si>
  <si>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</si>
  <si>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</si>
  <si>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</si>
  <si>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</si>
  <si>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</si>
  <si>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</si>
  <si>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</si>
  <si>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</si>
  <si>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</si>
  <si>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</si>
  <si>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</si>
  <si>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</si>
  <si>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</si>
  <si>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</si>
  <si>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</si>
  <si>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</si>
  <si>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</si>
  <si>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</si>
  <si>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</si>
  <si>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</si>
  <si>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</si>
  <si>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</si>
  <si>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</si>
  <si>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</si>
  <si>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</si>
  <si>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</si>
  <si>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</si>
  <si>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</si>
  <si>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</si>
  <si>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</si>
  <si>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</si>
  <si>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</si>
  <si>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</si>
  <si>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</si>
  <si>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</si>
  <si>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</si>
  <si>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</si>
  <si>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</si>
  <si>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</si>
  <si>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</si>
  <si>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</si>
  <si>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</si>
  <si>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</si>
  <si>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</si>
  <si>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</si>
  <si>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</si>
  <si>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</si>
  <si>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</si>
  <si>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</si>
  <si>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</si>
  <si>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</si>
  <si>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</si>
  <si>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</si>
  <si>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</si>
  <si>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</si>
  <si>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</si>
  <si>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</si>
  <si>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</si>
  <si>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</si>
  <si>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</si>
  <si>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</si>
  <si>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</si>
  <si>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</si>
  <si>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</si>
  <si>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</si>
  <si>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</si>
  <si>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</si>
  <si>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</si>
  <si>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</si>
  <si>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</si>
  <si>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</si>
  <si>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</si>
  <si>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</si>
  <si>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</si>
  <si>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</si>
  <si>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</si>
  <si>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</si>
  <si>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</si>
  <si>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</si>
  <si>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</si>
  <si>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</si>
  <si>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</si>
  <si>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</si>
  <si>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</si>
  <si>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</si>
  <si>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</si>
  <si>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</si>
  <si>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</si>
  <si>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</si>
  <si>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</si>
  <si>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</si>
  <si>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</si>
  <si>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</si>
  <si>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</si>
  <si>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</si>
  <si>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</si>
  <si>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</si>
  <si>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</si>
  <si>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</si>
  <si>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</si>
  <si>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</si>
  <si>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</si>
  <si>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</si>
  <si>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</si>
  <si>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</si>
  <si>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</si>
  <si>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</si>
  <si>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</si>
  <si>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</si>
  <si>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</si>
  <si>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</si>
  <si>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</si>
  <si>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</si>
  <si>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</si>
  <si>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</si>
  <si>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</si>
  <si>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</si>
  <si>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</si>
  <si>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</si>
  <si>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</si>
  <si>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</si>
  <si>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</si>
  <si>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</si>
  <si>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</si>
  <si>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</si>
  <si>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</si>
  <si>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</si>
  <si>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</si>
  <si>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</si>
  <si>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</si>
  <si>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</si>
  <si>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</si>
  <si>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</si>
  <si>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</si>
  <si>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</si>
  <si>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</si>
  <si>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</si>
  <si>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</si>
  <si>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</si>
  <si>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</si>
  <si>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</si>
  <si>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</si>
  <si>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</si>
  <si>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</si>
  <si>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</si>
  <si>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</si>
  <si>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</si>
  <si>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</si>
  <si>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</si>
  <si>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</si>
  <si>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</si>
  <si>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</si>
  <si>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</si>
  <si>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</si>
  <si>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</si>
  <si>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</si>
  <si>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</si>
  <si>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</si>
  <si>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</si>
  <si>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</si>
  <si>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</si>
  <si>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</si>
  <si>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</si>
  <si>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</si>
  <si>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</si>
  <si>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</si>
  <si>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</si>
  <si>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</si>
  <si>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</si>
  <si>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</si>
  <si>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</si>
  <si>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</si>
  <si>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</si>
  <si>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</si>
  <si>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</si>
  <si>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</si>
  <si>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</si>
  <si>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</si>
  <si>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</si>
  <si>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</si>
  <si>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</si>
  <si>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</si>
  <si>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</si>
  <si>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</si>
  <si>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</si>
  <si>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</si>
  <si>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</si>
  <si>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</si>
  <si>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</si>
  <si>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</si>
  <si>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</si>
  <si>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</si>
  <si>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</si>
  <si>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</si>
  <si>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</si>
  <si>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</si>
  <si>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</si>
  <si>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</si>
  <si>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</si>
  <si>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</si>
  <si>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</si>
  <si>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</si>
  <si>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</si>
  <si>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</si>
  <si>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</si>
  <si>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</si>
  <si>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</si>
  <si>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</si>
  <si>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</si>
  <si>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</si>
  <si>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</si>
  <si>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</si>
  <si>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</si>
  <si>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</si>
  <si>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</si>
  <si>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</si>
  <si>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</si>
  <si>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</si>
  <si>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</si>
  <si>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</si>
  <si>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</si>
  <si>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</si>
  <si>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</si>
  <si>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</si>
  <si>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</si>
  <si>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</si>
  <si>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</si>
  <si>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</si>
  <si>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</si>
  <si>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</si>
  <si>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</si>
  <si>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</si>
  <si>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</si>
  <si>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</si>
  <si>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</si>
  <si>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</si>
  <si>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</si>
  <si>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</si>
  <si>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</si>
  <si>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</si>
  <si>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</si>
  <si>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</si>
  <si>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</si>
  <si>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</si>
  <si>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</si>
  <si>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</si>
  <si>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</si>
  <si>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</si>
  <si>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</si>
  <si>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</si>
  <si>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</si>
  <si>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</si>
  <si>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</si>
  <si>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</si>
  <si>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</si>
  <si>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</si>
  <si>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</si>
  <si>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</si>
  <si>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</si>
  <si>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</si>
  <si>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</si>
  <si>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</si>
  <si>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</si>
  <si>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</si>
  <si>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</si>
  <si>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</si>
  <si>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</si>
  <si>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</si>
  <si>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</si>
  <si>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</si>
  <si>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</si>
  <si>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</si>
  <si>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</si>
  <si>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</si>
  <si>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</si>
  <si>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</si>
  <si>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</si>
  <si>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</si>
  <si>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</si>
  <si>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</si>
  <si>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</si>
  <si>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</si>
  <si>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</si>
  <si>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</si>
  <si>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</si>
  <si>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</si>
  <si>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</si>
  <si>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</si>
  <si>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</si>
  <si>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</si>
  <si>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</si>
  <si>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</si>
  <si>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</si>
  <si>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</si>
  <si>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</si>
  <si>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</si>
  <si>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</si>
  <si>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</si>
  <si>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</si>
  <si>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</si>
  <si>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</si>
  <si>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</si>
  <si>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</si>
  <si>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</si>
  <si>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</si>
  <si>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</si>
  <si>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</si>
  <si>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</si>
  <si>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</si>
  <si>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</si>
  <si>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</si>
  <si>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</si>
  <si>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</si>
  <si>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</si>
  <si>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</si>
  <si>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</si>
  <si>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</si>
  <si>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</si>
  <si>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</si>
  <si>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</si>
  <si>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</si>
  <si>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</si>
  <si>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</si>
  <si>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</si>
  <si>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</si>
  <si>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</si>
  <si>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</si>
  <si>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</si>
  <si>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</si>
  <si>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</si>
  <si>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</si>
  <si>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</si>
  <si>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</si>
  <si>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</si>
  <si>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</si>
  <si>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</si>
  <si>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</si>
  <si>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</si>
  <si>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</si>
  <si>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</si>
  <si>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</si>
  <si>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</si>
  <si>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</si>
  <si>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</si>
  <si>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</si>
  <si>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</si>
  <si>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</si>
  <si>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</si>
  <si>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</si>
  <si>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</si>
  <si>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</si>
  <si>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</si>
  <si>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</si>
  <si>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</si>
  <si>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</si>
  <si>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</si>
  <si>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</si>
  <si>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</si>
  <si>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</si>
  <si>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</si>
  <si>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</si>
  <si>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</si>
  <si>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</si>
  <si>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</si>
  <si>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</si>
  <si>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</si>
  <si>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</si>
  <si>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</si>
  <si>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</si>
  <si>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</si>
  <si>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</si>
  <si>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</si>
  <si>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</si>
  <si>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</si>
  <si>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</si>
  <si>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</si>
  <si>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</si>
  <si>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</si>
  <si>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</si>
  <si>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</si>
  <si>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</si>
  <si>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</si>
  <si>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</si>
  <si>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</si>
  <si>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</si>
  <si>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</si>
  <si>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</si>
  <si>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</si>
  <si>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</si>
  <si>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</si>
  <si>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</si>
  <si>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</si>
  <si>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</si>
  <si>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</si>
  <si>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</si>
  <si>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</si>
  <si>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</si>
  <si>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</si>
  <si>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</si>
  <si>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</si>
  <si>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</si>
  <si>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</si>
  <si>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</si>
  <si>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</si>
  <si>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</si>
  <si>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</si>
  <si>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</si>
  <si>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</si>
  <si>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</si>
  <si>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</si>
  <si>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</si>
  <si>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</si>
  <si>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</si>
  <si>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</si>
  <si>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</si>
  <si>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</si>
  <si>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</si>
  <si>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</si>
  <si>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</si>
  <si>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</si>
  <si>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</si>
  <si>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</si>
  <si>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</si>
  <si>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</si>
  <si>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</si>
  <si>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</si>
  <si>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</si>
  <si>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</si>
  <si>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</si>
  <si>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</si>
  <si>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</si>
  <si>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</si>
  <si>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</si>
  <si>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</si>
  <si>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</si>
  <si>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</si>
  <si>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</si>
  <si>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</si>
  <si>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</si>
  <si>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</si>
  <si>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</si>
  <si>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</si>
  <si>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</si>
  <si>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</si>
  <si>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</si>
  <si>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</si>
  <si>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</si>
  <si>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</si>
  <si>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</si>
  <si>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</si>
  <si>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</si>
  <si>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</si>
  <si>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</si>
  <si>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</si>
  <si>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</si>
  <si>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</si>
  <si>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</si>
  <si>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</si>
  <si>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</si>
  <si>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</si>
  <si>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</si>
  <si>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</si>
  <si>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</si>
  <si>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</si>
  <si>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</si>
  <si>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</si>
  <si>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</si>
  <si>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</si>
  <si>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</si>
  <si>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</si>
  <si>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</si>
  <si>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</si>
  <si>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</si>
  <si>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</si>
  <si>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</si>
  <si>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</si>
  <si>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</si>
  <si>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</si>
  <si>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</si>
  <si>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</si>
  <si>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</si>
  <si>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</si>
  <si>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</si>
  <si>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</si>
  <si>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</si>
  <si>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</si>
  <si>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</si>
  <si>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</si>
  <si>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</si>
  <si>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</si>
  <si>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</si>
  <si>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</si>
  <si>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</si>
  <si>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</si>
  <si>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</si>
  <si>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</si>
  <si>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</si>
  <si>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</si>
  <si>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</si>
  <si>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</si>
  <si>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</si>
  <si>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</si>
  <si>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</si>
  <si>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</si>
  <si>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</si>
  <si>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</si>
  <si>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</si>
  <si>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</si>
  <si>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</si>
  <si>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</si>
  <si>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</si>
  <si>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</si>
  <si>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</si>
  <si>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</si>
  <si>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</si>
  <si>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</si>
  <si>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</si>
  <si>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</si>
  <si>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</si>
  <si>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</si>
  <si>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</si>
  <si>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</si>
  <si>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</si>
  <si>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</si>
  <si>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</si>
  <si>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</si>
  <si>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</si>
  <si>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</si>
  <si>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</si>
  <si>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</si>
  <si>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</si>
  <si>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</si>
  <si>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</si>
  <si>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</si>
  <si>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</si>
  <si>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</si>
  <si>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</si>
  <si>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</si>
  <si>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</si>
  <si>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</si>
  <si>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</si>
  <si>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</si>
  <si>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</si>
  <si>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</si>
  <si>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</si>
  <si>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</si>
  <si>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</si>
  <si>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</si>
  <si>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</si>
  <si>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</si>
  <si>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</si>
  <si>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</si>
  <si>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</si>
  <si>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</si>
  <si>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</si>
  <si>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</si>
  <si>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</si>
  <si>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</si>
  <si>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</si>
  <si>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</si>
  <si>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</si>
  <si>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</si>
  <si>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</si>
  <si>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</si>
  <si>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</si>
  <si>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</si>
  <si>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</si>
  <si>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</si>
  <si>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</si>
  <si>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</si>
  <si>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</si>
  <si>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</si>
  <si>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</si>
  <si>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</si>
  <si>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</si>
  <si>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</si>
  <si>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</si>
  <si>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</si>
  <si>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</si>
  <si>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</si>
  <si>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</si>
  <si>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</si>
  <si>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</si>
  <si>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</si>
  <si>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</si>
  <si>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</si>
  <si>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</si>
  <si>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</si>
  <si>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</si>
  <si>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</si>
  <si>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</si>
  <si>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</si>
  <si>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</si>
  <si>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</si>
  <si>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</si>
  <si>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</si>
  <si>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</si>
  <si>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</si>
  <si>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</si>
  <si>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</si>
  <si>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</si>
  <si>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</si>
  <si>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</si>
  <si>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</si>
  <si>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</si>
  <si>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</si>
  <si>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</si>
  <si>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</si>
  <si>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</si>
  <si>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</si>
  <si>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</si>
  <si>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</si>
  <si>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</si>
  <si>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</si>
  <si>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</si>
  <si>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</si>
  <si>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</si>
  <si>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</si>
  <si>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</si>
  <si>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</si>
  <si>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</si>
  <si>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</si>
  <si>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</si>
  <si>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</si>
  <si>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</si>
  <si>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</si>
  <si>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</si>
  <si>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</si>
  <si>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</si>
  <si>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</si>
  <si>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</si>
  <si>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</si>
  <si>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</si>
  <si>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</si>
  <si>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</si>
  <si>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</si>
  <si>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</si>
  <si>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</si>
  <si>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</si>
  <si>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</si>
  <si>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</si>
  <si>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</si>
  <si>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</si>
  <si>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</si>
  <si>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</si>
  <si>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</si>
  <si>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</si>
  <si>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</si>
  <si>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</si>
  <si>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</si>
  <si>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</si>
  <si>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</si>
  <si>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</si>
  <si>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</si>
  <si>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</si>
  <si>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</si>
  <si>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</si>
  <si>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</si>
  <si>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</si>
  <si>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</si>
  <si>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</si>
  <si>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</si>
  <si>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</si>
  <si>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</si>
  <si>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</si>
  <si>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</si>
  <si>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</si>
  <si>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</si>
  <si>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</si>
  <si>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</si>
  <si>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</si>
  <si>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</si>
  <si>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</si>
  <si>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</si>
  <si>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</si>
  <si>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</si>
  <si>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</si>
  <si>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</si>
  <si>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</si>
  <si>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</si>
  <si>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</si>
  <si>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</si>
  <si>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</si>
  <si>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</si>
  <si>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</si>
  <si>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</si>
  <si>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</si>
  <si>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</si>
  <si>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</si>
  <si>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</si>
  <si>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</si>
  <si>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</si>
  <si>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</si>
  <si>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</si>
  <si>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</si>
  <si>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</si>
  <si>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</si>
  <si>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</si>
  <si>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</si>
  <si>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</si>
  <si>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</si>
  <si>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</si>
  <si>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</si>
  <si>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</si>
  <si>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</si>
  <si>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</si>
  <si>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</si>
  <si>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</si>
  <si>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</si>
  <si>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</si>
  <si>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</si>
  <si>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</si>
  <si>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</si>
  <si>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</si>
  <si>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</si>
  <si>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</si>
  <si>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</si>
  <si>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</si>
  <si>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</si>
  <si>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</si>
  <si>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</si>
  <si>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</si>
  <si>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</si>
  <si>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</si>
  <si>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</si>
  <si>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</si>
  <si>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</si>
  <si>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</si>
  <si>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</si>
  <si>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</si>
  <si>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</si>
  <si>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</si>
  <si>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</si>
  <si>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</si>
  <si>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</si>
  <si>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</si>
  <si>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</si>
  <si>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</si>
  <si>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</si>
  <si>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</si>
  <si>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</si>
  <si>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</si>
  <si>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</si>
  <si>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</si>
  <si>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</si>
  <si>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</si>
  <si>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</si>
  <si>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</si>
  <si>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</si>
  <si>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</si>
  <si>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</si>
  <si>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</si>
  <si>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</si>
  <si>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</si>
  <si>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</si>
  <si>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</si>
  <si>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</si>
  <si>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</si>
  <si>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</si>
  <si>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</si>
  <si>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</si>
  <si>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</si>
  <si>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</si>
  <si>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</si>
  <si>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</si>
  <si>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</si>
  <si>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</si>
  <si>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</si>
  <si>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</si>
  <si>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</si>
  <si>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</si>
  <si>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</si>
  <si>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</si>
  <si>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</si>
  <si>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</si>
  <si>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</si>
  <si>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</si>
  <si>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</si>
  <si>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</si>
  <si>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</si>
  <si>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</si>
  <si>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</si>
  <si>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</si>
  <si>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</si>
  <si>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</si>
  <si>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</si>
  <si>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</si>
  <si>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</si>
  <si>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</si>
  <si>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</si>
  <si>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</si>
  <si>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</si>
  <si>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</si>
  <si>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</si>
  <si>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</si>
  <si>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</si>
  <si>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</si>
  <si>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</si>
  <si>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</si>
  <si>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</si>
  <si>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</si>
  <si>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</si>
  <si>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</si>
  <si>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</si>
  <si>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</si>
  <si>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</si>
  <si>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</si>
  <si>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</si>
  <si>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</si>
  <si>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</si>
  <si>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</si>
  <si>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</si>
  <si>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</si>
  <si>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</si>
  <si>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</si>
  <si>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</si>
  <si>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</si>
  <si>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</si>
  <si>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</si>
  <si>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</si>
  <si>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</si>
  <si>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</si>
  <si>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</si>
  <si>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</si>
  <si>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</si>
  <si>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</si>
  <si>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</si>
  <si>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</si>
  <si>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</si>
  <si>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</si>
  <si>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</si>
  <si>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</si>
  <si>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</si>
  <si>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</si>
  <si>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</si>
  <si>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</si>
  <si>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</si>
  <si>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</si>
  <si>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</si>
  <si>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</si>
  <si>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</si>
  <si>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</si>
  <si>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</si>
  <si>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</si>
  <si>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</si>
  <si>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</si>
  <si>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</si>
  <si>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</si>
  <si>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</si>
  <si>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</si>
  <si>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</si>
  <si>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</si>
  <si>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</si>
  <si>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</si>
  <si>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</si>
  <si>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</si>
  <si>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</si>
  <si>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</si>
  <si>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</si>
  <si>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</si>
  <si>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</si>
  <si>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</si>
  <si>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</si>
  <si>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</si>
  <si>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</si>
  <si>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</si>
  <si>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</si>
  <si>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</si>
  <si>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</si>
  <si>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</si>
  <si>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</si>
  <si>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</si>
  <si>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</si>
  <si>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</si>
  <si>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</si>
  <si>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</si>
  <si>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</si>
  <si>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</si>
  <si>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</si>
  <si>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</si>
  <si>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</si>
  <si>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</si>
  <si>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</si>
  <si>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</si>
  <si>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</si>
  <si>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</si>
  <si>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</si>
  <si>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</si>
  <si>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</si>
  <si>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</si>
  <si>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</si>
  <si>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</si>
  <si>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</si>
  <si>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</si>
  <si>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</si>
  <si>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</si>
  <si>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</si>
  <si>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</si>
  <si>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</si>
  <si>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</si>
  <si>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</si>
  <si>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</si>
  <si>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</si>
  <si>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</si>
  <si>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</si>
  <si>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</si>
  <si>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</si>
  <si>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</si>
  <si>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</si>
  <si>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</si>
  <si>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</si>
  <si>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</si>
  <si>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</si>
  <si>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</si>
  <si>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</si>
  <si>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</si>
  <si>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</si>
  <si>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</si>
  <si>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</si>
  <si>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</si>
  <si>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</si>
  <si>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</si>
  <si>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</si>
  <si>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</si>
  <si>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</si>
  <si>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</si>
  <si>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</si>
  <si>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</si>
  <si>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</si>
  <si>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</si>
  <si>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</si>
  <si>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</si>
  <si>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</si>
  <si>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</si>
  <si>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</si>
  <si>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</si>
  <si>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</si>
  <si>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</si>
  <si>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</si>
  <si>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</si>
  <si>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</si>
  <si>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</si>
  <si>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</si>
  <si>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</si>
  <si>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</si>
  <si>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</si>
  <si>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</si>
  <si>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</si>
  <si>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</si>
  <si>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</si>
  <si>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</si>
  <si>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</si>
  <si>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</si>
  <si>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</si>
  <si>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</si>
  <si>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</si>
  <si>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</si>
  <si>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</si>
  <si>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</si>
  <si>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</si>
  <si>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</si>
  <si>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</si>
  <si>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</si>
  <si>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</si>
  <si>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</si>
  <si>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</si>
  <si>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</si>
  <si>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</si>
  <si>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</si>
  <si>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</si>
  <si>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</si>
  <si>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</si>
  <si>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</si>
  <si>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</si>
  <si>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</si>
  <si>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</si>
  <si>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</si>
  <si>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</si>
  <si>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</si>
  <si>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</si>
  <si>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</si>
  <si>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</si>
  <si>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</si>
  <si>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</si>
  <si>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</si>
  <si>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</si>
  <si>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</si>
  <si>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</si>
  <si>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</si>
  <si>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</si>
  <si>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</si>
  <si>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</si>
  <si>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</si>
  <si>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</si>
  <si>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</si>
  <si>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</si>
  <si>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</si>
  <si>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</si>
  <si>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</si>
  <si>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</si>
  <si>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</si>
  <si>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</si>
  <si>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</si>
  <si>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</si>
  <si>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</si>
  <si>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</si>
  <si>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</si>
  <si>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</si>
  <si>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</si>
  <si>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</si>
  <si>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</si>
  <si>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</si>
  <si>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</si>
  <si>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</si>
  <si>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</si>
  <si>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</si>
  <si>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</si>
  <si>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</si>
  <si>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</si>
  <si>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</si>
  <si>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</si>
  <si>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</si>
  <si>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</si>
  <si>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</si>
  <si>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</si>
  <si>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</si>
  <si>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</si>
  <si>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</si>
  <si>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</si>
  <si>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</si>
  <si>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</si>
  <si>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</si>
  <si>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</si>
  <si>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</si>
  <si>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</si>
  <si>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</si>
  <si>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</si>
  <si>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</si>
  <si>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</si>
  <si>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</si>
  <si>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</si>
  <si>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</si>
  <si>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</si>
  <si>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</si>
  <si>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</si>
  <si>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</si>
  <si>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</si>
  <si>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</si>
  <si>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</si>
  <si>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</si>
  <si>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</si>
  <si>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</si>
  <si>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</si>
  <si>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</si>
  <si>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</si>
  <si>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</si>
  <si>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</si>
  <si>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</si>
  <si>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</si>
  <si>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</si>
  <si>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</si>
  <si>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</si>
  <si>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</si>
  <si>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</si>
  <si>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</si>
  <si>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</si>
  <si>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</si>
  <si>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</si>
  <si>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</si>
  <si>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</si>
  <si>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</si>
  <si>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</si>
  <si>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</si>
  <si>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</si>
  <si>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</si>
  <si>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</si>
  <si>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</si>
  <si>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</si>
  <si>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</si>
  <si>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</si>
  <si>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</si>
  <si>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</si>
  <si>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</si>
  <si>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</si>
  <si>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</si>
  <si>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</si>
  <si>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</si>
  <si>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</si>
  <si>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</si>
  <si>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</si>
  <si>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</si>
  <si>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</si>
  <si>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</si>
  <si>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</si>
  <si>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</si>
  <si>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</si>
  <si>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</si>
  <si>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</si>
  <si>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</si>
  <si>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</si>
  <si>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</si>
  <si>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</si>
  <si>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</si>
  <si>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</si>
  <si>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</si>
  <si>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</si>
  <si>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</si>
  <si>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</si>
  <si>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</si>
  <si>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</si>
  <si>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</si>
  <si>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</si>
  <si>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</si>
  <si>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</si>
  <si>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</si>
  <si>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</si>
  <si>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</si>
  <si>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</si>
  <si>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</si>
  <si>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</si>
  <si>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</si>
  <si>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</si>
  <si>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</si>
  <si>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</si>
  <si>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</si>
  <si>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</si>
  <si>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</si>
  <si>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</si>
  <si>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</si>
  <si>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</si>
  <si>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</si>
  <si>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</si>
  <si>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</si>
  <si>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</si>
  <si>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</si>
  <si>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</si>
  <si>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</si>
  <si>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</si>
  <si>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</si>
  <si>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</si>
  <si>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</si>
  <si>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</si>
  <si>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</si>
  <si>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</si>
  <si>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</si>
  <si>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</si>
  <si>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</si>
  <si>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</si>
  <si>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</si>
  <si>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</si>
  <si>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</si>
  <si>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</si>
  <si>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</si>
  <si>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</si>
  <si>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</si>
  <si>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</si>
  <si>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</si>
  <si>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</si>
  <si>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</si>
  <si>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</si>
  <si>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</si>
  <si>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</si>
  <si>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</si>
  <si>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</si>
  <si>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</si>
  <si>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</si>
  <si>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</si>
  <si>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</si>
  <si>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</si>
  <si>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</si>
  <si>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</si>
  <si>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</si>
  <si>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</si>
  <si>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</si>
  <si>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</si>
  <si>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</si>
  <si>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</si>
  <si>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</si>
  <si>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</si>
  <si>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</si>
  <si>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</si>
  <si>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</si>
  <si>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</si>
  <si>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</si>
  <si>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</si>
  <si>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</si>
  <si>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</si>
  <si>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</si>
  <si>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</si>
  <si>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</si>
  <si>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</si>
  <si>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</si>
  <si>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</si>
  <si>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</si>
  <si>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</si>
  <si>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</si>
  <si>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</si>
  <si>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</si>
  <si>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</si>
  <si>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</si>
  <si>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</si>
  <si>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</si>
  <si>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</si>
  <si>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</si>
  <si>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</si>
  <si>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</si>
  <si>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</si>
  <si>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</si>
  <si>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</si>
  <si>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</si>
  <si>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</si>
  <si>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</si>
  <si>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</si>
  <si>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</si>
  <si>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</si>
  <si>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</si>
  <si>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</si>
  <si>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</si>
  <si>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</si>
  <si>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</si>
  <si>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</si>
  <si>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</si>
  <si>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</si>
  <si>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</si>
  <si>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</si>
  <si>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</si>
  <si>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</si>
  <si>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</si>
  <si>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</si>
  <si>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</si>
  <si>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</si>
  <si>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</si>
  <si>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</si>
  <si>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</si>
  <si>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</si>
  <si>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</si>
  <si>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</si>
  <si>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</si>
  <si>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</si>
  <si>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</si>
  <si>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</si>
  <si>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</si>
  <si>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</si>
  <si>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</si>
  <si>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</si>
  <si>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</si>
  <si>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</si>
  <si>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</si>
  <si>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</si>
  <si>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</si>
  <si>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</si>
  <si>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</si>
  <si>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</si>
  <si>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</si>
  <si>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</si>
  <si>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</si>
  <si>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</si>
  <si>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</si>
  <si>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</si>
  <si>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</si>
  <si>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</si>
  <si>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</si>
  <si>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</si>
  <si>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</si>
  <si>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</si>
  <si>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</si>
  <si>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</si>
  <si>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</si>
  <si>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</si>
  <si>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</si>
  <si>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</si>
  <si>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</si>
  <si>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</si>
  <si>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</si>
  <si>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</si>
  <si>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</si>
  <si>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</si>
  <si>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</si>
  <si>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</si>
  <si>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</si>
  <si>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</si>
  <si>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</si>
  <si>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</si>
  <si>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</si>
  <si>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</si>
  <si>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</si>
  <si>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</si>
  <si>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</si>
  <si>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</si>
  <si>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</si>
  <si>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</si>
  <si>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</si>
  <si>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</si>
  <si>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</si>
  <si>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</si>
  <si>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</si>
  <si>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</si>
  <si>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</si>
  <si>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</si>
  <si>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</si>
  <si>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</si>
  <si>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</si>
  <si>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</si>
  <si>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</si>
  <si>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</si>
  <si>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</si>
  <si>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</si>
  <si>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</si>
  <si>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</si>
  <si>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</si>
  <si>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</si>
  <si>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</si>
  <si>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</si>
  <si>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</si>
  <si>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</si>
  <si>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</si>
  <si>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</si>
  <si>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</si>
  <si>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</si>
  <si>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</si>
  <si>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</si>
  <si>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</si>
  <si>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</si>
  <si>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</si>
  <si>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</si>
  <si>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</si>
  <si>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</si>
  <si>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</si>
  <si>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</si>
  <si>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</si>
  <si>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</si>
  <si>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</si>
  <si>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</si>
  <si>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</si>
  <si>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</si>
  <si>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</si>
  <si>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</si>
  <si>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</si>
  <si>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</si>
  <si>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</si>
  <si>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</si>
  <si>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</si>
  <si>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</si>
  <si>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</si>
  <si>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</si>
  <si>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</si>
  <si>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</si>
  <si>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</si>
  <si>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</si>
  <si>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</si>
  <si>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</si>
  <si>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</si>
  <si>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</si>
  <si>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</si>
  <si>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</si>
  <si>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</si>
  <si>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</si>
  <si>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</si>
  <si>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</si>
  <si>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</si>
  <si>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</si>
  <si>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</si>
  <si>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</si>
  <si>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</si>
  <si>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</si>
  <si>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</si>
  <si>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</si>
  <si>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</si>
  <si>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</si>
  <si>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</si>
  <si>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</si>
  <si>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</si>
  <si>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</si>
  <si>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</si>
  <si>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</si>
  <si>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</si>
  <si>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</si>
  <si>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</si>
  <si>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</si>
  <si>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</si>
  <si>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</si>
  <si>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</si>
  <si>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</si>
  <si>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</si>
  <si>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</si>
  <si>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</si>
  <si>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</si>
  <si>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</si>
  <si>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</si>
  <si>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</si>
  <si>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</si>
  <si>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</si>
  <si>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</si>
  <si>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</si>
  <si>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</si>
  <si>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</si>
  <si>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</si>
  <si>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</si>
  <si>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</si>
  <si>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</si>
  <si>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</si>
  <si>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</si>
  <si>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</si>
  <si>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</si>
  <si>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</si>
  <si>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</si>
  <si>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</si>
  <si>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</si>
  <si>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</si>
  <si>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</si>
  <si>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</si>
  <si>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</si>
  <si>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</si>
  <si>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</si>
  <si>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</si>
  <si>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</si>
  <si>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</si>
  <si>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</si>
  <si>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</si>
  <si>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</si>
  <si>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</si>
  <si>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</si>
  <si>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</si>
  <si>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</si>
  <si>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</si>
  <si>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</si>
  <si>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</si>
  <si>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</si>
  <si>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</si>
  <si>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</si>
  <si>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</si>
  <si>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</si>
  <si>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</si>
  <si>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</si>
  <si>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</si>
  <si>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</si>
  <si>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</si>
  <si>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</si>
  <si>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</si>
  <si>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</si>
  <si>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</si>
  <si>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</si>
  <si>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</si>
  <si>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</si>
  <si>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</si>
  <si>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</si>
  <si>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</si>
  <si>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</si>
  <si>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</si>
  <si>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</si>
  <si>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</si>
  <si>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</si>
  <si>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</si>
  <si>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</si>
  <si>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</si>
  <si>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</si>
  <si>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</si>
  <si>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</si>
  <si>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</si>
  <si>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</si>
  <si>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</si>
  <si>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</si>
  <si>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</si>
  <si>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</si>
  <si>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</si>
  <si>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</si>
  <si>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</si>
  <si>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</si>
  <si>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</si>
  <si>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</si>
  <si>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</si>
  <si>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</si>
  <si>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</si>
  <si>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</si>
  <si>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</si>
  <si>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</si>
  <si>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</si>
  <si>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</si>
  <si>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</si>
  <si>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</si>
  <si>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</si>
  <si>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</si>
  <si>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</si>
  <si>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</si>
  <si>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</si>
  <si>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</si>
  <si>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</si>
  <si>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</si>
  <si>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</si>
  <si>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</si>
  <si>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</si>
  <si>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</si>
  <si>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</si>
  <si>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</si>
  <si>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</si>
  <si>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</si>
  <si>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</si>
  <si>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</si>
  <si>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</si>
  <si>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</si>
  <si>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</si>
  <si>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</si>
  <si>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</si>
  <si>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</si>
  <si>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</si>
  <si>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</si>
  <si>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</si>
  <si>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</si>
  <si>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</si>
  <si>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</si>
  <si>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</si>
  <si>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</si>
  <si>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</si>
  <si>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</si>
  <si>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</si>
  <si>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</si>
  <si>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</si>
  <si>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</si>
  <si>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</si>
  <si>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</si>
  <si>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</si>
  <si>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</si>
  <si>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</si>
  <si>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</si>
  <si>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</si>
  <si>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</si>
  <si>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</si>
  <si>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</si>
  <si>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</si>
  <si>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</si>
  <si>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</si>
  <si>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</si>
  <si>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</si>
  <si>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</si>
  <si>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</si>
  <si>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</si>
  <si>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</si>
  <si>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</si>
  <si>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</si>
  <si>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</si>
  <si>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</si>
  <si>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</si>
  <si>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</si>
  <si>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</si>
  <si>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</si>
  <si>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</si>
  <si>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</si>
  <si>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</si>
  <si>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</si>
  <si>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</si>
  <si>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</si>
  <si>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</si>
  <si>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</si>
  <si>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</si>
  <si>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</si>
  <si>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</si>
  <si>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</si>
  <si>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</si>
  <si>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</si>
  <si>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</si>
  <si>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</si>
  <si>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</si>
  <si>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</si>
  <si>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</si>
  <si>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</si>
  <si>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</si>
  <si>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</si>
  <si>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</si>
  <si>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</si>
  <si>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</si>
  <si>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</si>
  <si>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</si>
  <si>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</si>
  <si>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</si>
  <si>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</si>
  <si>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</si>
  <si>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</si>
  <si>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</si>
  <si>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</si>
  <si>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</si>
  <si>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</si>
  <si>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</si>
  <si>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</si>
  <si>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</si>
  <si>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</si>
  <si>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</si>
  <si>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</si>
  <si>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</si>
  <si>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</si>
  <si>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</si>
  <si>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</si>
  <si>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</si>
  <si>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</si>
  <si>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</si>
  <si>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</si>
  <si>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</si>
  <si>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</si>
  <si>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</si>
  <si>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</si>
  <si>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</si>
  <si>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</si>
  <si>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</si>
  <si>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</si>
  <si>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</si>
  <si>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</si>
  <si>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</si>
  <si>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</si>
  <si>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</si>
  <si>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</si>
  <si>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</si>
  <si>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</si>
  <si>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</si>
  <si>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</si>
  <si>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</si>
  <si>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</si>
  <si>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</si>
  <si>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</si>
  <si>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</si>
  <si>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</si>
  <si>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</si>
  <si>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</si>
  <si>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</si>
  <si>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</si>
  <si>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</si>
  <si>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</si>
  <si>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</si>
  <si>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</si>
  <si>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</si>
  <si>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</si>
  <si>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</si>
  <si>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</si>
  <si>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</si>
  <si>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</si>
  <si>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</si>
  <si>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</si>
  <si>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</si>
  <si>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</si>
  <si>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</si>
  <si>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</si>
  <si>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</si>
  <si>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</si>
  <si>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</si>
  <si>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</si>
  <si>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</si>
  <si>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</si>
  <si>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</si>
  <si>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</si>
  <si>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</si>
  <si>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</si>
  <si>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</si>
  <si>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</si>
  <si>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</si>
  <si>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</si>
  <si>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</si>
  <si>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</si>
  <si>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</si>
  <si>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</si>
  <si>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</si>
  <si>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</si>
  <si>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</si>
  <si>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</si>
  <si>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</si>
  <si>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</si>
  <si>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</si>
  <si>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</si>
  <si>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</si>
  <si>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</si>
  <si>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</si>
  <si>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</si>
  <si>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</si>
  <si>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</si>
  <si>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</si>
  <si>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</si>
  <si>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</si>
  <si>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</si>
  <si>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</si>
  <si>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</si>
  <si>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</si>
  <si>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</si>
  <si>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</si>
  <si>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</si>
  <si>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</si>
  <si>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</si>
  <si>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</si>
  <si>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</si>
  <si>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</si>
  <si>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</si>
  <si>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</si>
  <si>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</si>
  <si>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</si>
  <si>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</si>
  <si>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</si>
  <si>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</si>
  <si>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</si>
  <si>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</si>
  <si>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</si>
  <si>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</si>
  <si>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</si>
  <si>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</si>
  <si>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</si>
  <si>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</si>
  <si>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</si>
  <si>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</si>
  <si>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</si>
  <si>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</si>
  <si>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</si>
  <si>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</si>
  <si>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</si>
  <si>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</si>
  <si>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</si>
  <si>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</si>
  <si>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</si>
  <si>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</si>
  <si>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</si>
  <si>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</si>
  <si>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</si>
  <si>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</si>
  <si>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</si>
  <si>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</si>
  <si>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</si>
  <si>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</si>
  <si>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</si>
  <si>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</si>
  <si>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</si>
  <si>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</si>
  <si>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</si>
  <si>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</si>
  <si>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</si>
  <si>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</si>
  <si>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</si>
  <si>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</si>
  <si>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</si>
  <si>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</si>
  <si>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</si>
  <si>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</si>
  <si>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</si>
  <si>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</si>
  <si>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</si>
  <si>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</si>
  <si>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</si>
  <si>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</si>
  <si>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</si>
  <si>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</si>
  <si>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</si>
  <si>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</si>
  <si>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</si>
  <si>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</si>
  <si>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</si>
  <si>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</si>
  <si>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</si>
  <si>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</si>
  <si>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</si>
  <si>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</si>
  <si>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</si>
  <si>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</si>
  <si>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</si>
  <si>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</si>
  <si>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</si>
  <si>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</si>
  <si>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</si>
  <si>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</si>
  <si>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</si>
  <si>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</si>
  <si>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</si>
  <si>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</si>
  <si>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</si>
  <si>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</si>
  <si>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</si>
  <si>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</si>
  <si>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</si>
  <si>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</si>
  <si>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</si>
  <si>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</si>
  <si>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</si>
  <si>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</si>
  <si>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</si>
  <si>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</si>
  <si>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</si>
  <si>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</si>
  <si>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</si>
  <si>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</si>
  <si>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</si>
  <si>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</si>
  <si>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</si>
  <si>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</si>
  <si>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</si>
  <si>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</si>
  <si>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</si>
  <si>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</si>
  <si>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</si>
  <si>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</si>
  <si>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</si>
  <si>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</si>
  <si>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</si>
  <si>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</si>
  <si>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</si>
  <si>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</si>
  <si>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</si>
  <si>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</si>
  <si>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</si>
  <si>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</si>
  <si>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</si>
  <si>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</si>
  <si>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</si>
  <si>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</si>
  <si>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</si>
  <si>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</si>
  <si>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</si>
  <si>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</si>
  <si>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</si>
  <si>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</si>
  <si>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</si>
  <si>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</si>
  <si>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</si>
  <si>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</si>
  <si>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</si>
  <si>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</si>
  <si>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</si>
  <si>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</si>
  <si>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</si>
  <si>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</si>
  <si>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</si>
  <si>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</si>
  <si>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</si>
  <si>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</si>
  <si>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</si>
  <si>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</si>
  <si>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</si>
  <si>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</si>
  <si>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</si>
  <si>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</si>
  <si>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</si>
  <si>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</si>
  <si>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</si>
  <si>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</si>
  <si>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</si>
  <si>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</si>
  <si>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</si>
  <si>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</si>
  <si>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</si>
  <si>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</si>
  <si>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</si>
  <si>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</si>
  <si>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</si>
  <si>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</si>
  <si>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</si>
  <si>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</si>
  <si>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</si>
  <si>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</si>
  <si>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</si>
  <si>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</si>
  <si>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</si>
  <si>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</si>
  <si>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</si>
  <si>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</si>
  <si>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</si>
  <si>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</si>
  <si>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</si>
  <si>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</si>
  <si>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</si>
  <si>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</si>
  <si>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</si>
  <si>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</si>
  <si>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</si>
  <si>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</si>
  <si>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</si>
  <si>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</si>
  <si>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</si>
  <si>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</si>
  <si>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</si>
  <si>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</si>
  <si>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</si>
  <si>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</si>
  <si>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</si>
  <si>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</si>
  <si>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</si>
  <si>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</si>
  <si>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</si>
  <si>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</si>
  <si>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</si>
  <si>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</si>
  <si>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</si>
  <si>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</si>
  <si>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</si>
  <si>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</si>
  <si>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</si>
  <si>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</si>
  <si>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</si>
  <si>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</si>
  <si>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</si>
  <si>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</si>
  <si>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</si>
  <si>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</si>
  <si>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</si>
  <si>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</si>
  <si>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</si>
  <si>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</si>
  <si>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</si>
  <si>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</si>
  <si>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</si>
  <si>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</si>
  <si>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</si>
  <si>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</si>
  <si>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</si>
  <si>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</si>
  <si>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</si>
  <si>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</si>
  <si>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</si>
  <si>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</si>
  <si>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</si>
  <si>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</si>
  <si>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</si>
  <si>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</si>
  <si>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</si>
  <si>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</si>
  <si>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</si>
  <si>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</si>
  <si>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</si>
  <si>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</si>
  <si>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</si>
  <si>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</si>
  <si>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</si>
  <si>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</si>
  <si>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</si>
  <si>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</si>
  <si>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</si>
  <si>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</si>
  <si>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</si>
  <si>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</si>
  <si>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</si>
  <si>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</si>
  <si>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</si>
  <si>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</si>
  <si>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</si>
  <si>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</si>
  <si>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</si>
  <si>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</si>
  <si>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</si>
  <si>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</si>
  <si>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</si>
  <si>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</si>
  <si>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</si>
  <si>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</si>
  <si>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</si>
  <si>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</si>
  <si>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</si>
  <si>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</si>
  <si>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</si>
  <si>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</si>
  <si>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</si>
  <si>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</si>
  <si>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</si>
  <si>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</si>
  <si>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</si>
  <si>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</si>
  <si>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</si>
  <si>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</si>
  <si>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</si>
  <si>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</si>
  <si>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</si>
  <si>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</si>
  <si>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</si>
  <si>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</si>
  <si>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</si>
  <si>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</si>
  <si>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</si>
  <si>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</si>
  <si>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</si>
  <si>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</si>
  <si>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</si>
  <si>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</si>
  <si>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</si>
  <si>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</si>
  <si>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</si>
  <si>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</si>
  <si>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</si>
  <si>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</si>
  <si>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</si>
  <si>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</si>
  <si>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</si>
  <si>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</si>
  <si>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</si>
  <si>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</si>
  <si>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</si>
  <si>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</si>
  <si>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</si>
  <si>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</si>
  <si>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</si>
  <si>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</si>
  <si>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</si>
  <si>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</si>
  <si>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</si>
  <si>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</si>
  <si>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</si>
  <si>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</si>
  <si>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</si>
  <si>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</si>
  <si>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</si>
  <si>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</si>
  <si>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</si>
  <si>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</si>
  <si>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</si>
  <si>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</si>
  <si>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</si>
  <si>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</si>
  <si>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</si>
  <si>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</si>
  <si>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</si>
  <si>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</si>
  <si>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</si>
  <si>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</si>
  <si>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</si>
  <si>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</si>
  <si>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</si>
  <si>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</si>
  <si>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</si>
  <si>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</si>
  <si>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</si>
  <si>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</si>
  <si>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</si>
  <si>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</si>
  <si>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</si>
  <si>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</si>
  <si>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</si>
  <si>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</si>
  <si>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</si>
  <si>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</si>
  <si>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</si>
  <si>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</si>
  <si>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</si>
  <si>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</si>
  <si>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</si>
  <si>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</si>
  <si>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</si>
  <si>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</si>
  <si>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</si>
  <si>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</si>
  <si>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</si>
  <si>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</si>
  <si>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</si>
  <si>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</si>
  <si>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</si>
  <si>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</si>
  <si>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</si>
  <si>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</si>
  <si>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</si>
  <si>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</si>
  <si>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</si>
  <si>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</si>
  <si>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</si>
  <si>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</si>
  <si>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</si>
  <si>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</si>
  <si>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</si>
  <si>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</si>
  <si>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</si>
  <si>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</si>
  <si>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</si>
  <si>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</si>
  <si>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</si>
  <si>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</si>
  <si>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</si>
  <si>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</si>
  <si>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</si>
  <si>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</si>
  <si>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</si>
  <si>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</si>
  <si>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</si>
  <si>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</si>
  <si>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</si>
  <si>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</si>
  <si>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</si>
  <si>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</si>
  <si>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</si>
  <si>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</si>
  <si>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</si>
  <si>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</si>
  <si>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</si>
  <si>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</si>
  <si>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</si>
  <si>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</si>
  <si>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</si>
  <si>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</si>
  <si>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</si>
  <si>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</si>
  <si>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</si>
  <si>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</si>
  <si>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</si>
  <si>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</si>
  <si>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</si>
  <si>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</si>
  <si>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</si>
  <si>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</si>
  <si>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</si>
  <si>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</si>
  <si>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</si>
  <si>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</si>
  <si>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</si>
  <si>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</si>
  <si>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</si>
  <si>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</si>
  <si>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</si>
  <si>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</si>
  <si>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</si>
  <si>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</si>
  <si>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</si>
  <si>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</si>
  <si>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</si>
  <si>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</si>
  <si>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</si>
  <si>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</si>
  <si>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</si>
  <si>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</si>
  <si>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</si>
  <si>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</si>
  <si>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</si>
  <si>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</si>
  <si>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</si>
  <si>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</si>
  <si>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</si>
  <si>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</si>
  <si>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</si>
  <si>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</si>
  <si>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</si>
  <si>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</si>
  <si>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</si>
  <si>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</si>
  <si>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</si>
  <si>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</si>
  <si>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</si>
  <si>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</si>
  <si>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</si>
  <si>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</si>
  <si>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</si>
  <si>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</si>
  <si>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</si>
  <si>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</si>
  <si>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</si>
  <si>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</si>
  <si>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</si>
  <si>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</si>
  <si>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</si>
  <si>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</si>
  <si>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</si>
  <si>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</si>
  <si>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</si>
  <si>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</si>
  <si>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</si>
  <si>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</si>
  <si>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</si>
  <si>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</si>
  <si>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</si>
  <si>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</si>
  <si>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</si>
  <si>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</si>
  <si>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</si>
  <si>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</si>
  <si>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</si>
  <si>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</si>
  <si>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</si>
  <si>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</si>
  <si>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</si>
  <si>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</si>
  <si>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</si>
  <si>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</si>
  <si>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</si>
  <si>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</si>
  <si>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</si>
  <si>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</si>
  <si>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</si>
  <si>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</si>
  <si>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</si>
  <si>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</si>
  <si>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</si>
  <si>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</si>
  <si>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</si>
  <si>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</si>
  <si>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</si>
  <si>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</si>
  <si>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</si>
  <si>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</si>
  <si>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</si>
  <si>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</si>
  <si>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</si>
  <si>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</si>
  <si>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</si>
  <si>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</si>
  <si>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</si>
  <si>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</si>
  <si>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</si>
  <si>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</si>
  <si>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</si>
  <si>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</si>
  <si>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</si>
  <si>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</si>
  <si>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</si>
  <si>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</si>
  <si>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</si>
  <si>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</si>
  <si>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</si>
  <si>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</si>
  <si>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</si>
  <si>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</si>
  <si>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</si>
  <si>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</si>
  <si>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</si>
  <si>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</si>
  <si>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</si>
  <si>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</si>
  <si>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</si>
  <si>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</si>
  <si>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</si>
  <si>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</si>
  <si>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</si>
  <si>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</si>
  <si>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</si>
  <si>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</si>
  <si>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</si>
  <si>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</si>
  <si>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</si>
  <si>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</si>
  <si>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</si>
  <si>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</si>
  <si>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</si>
  <si>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</si>
  <si>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</si>
  <si>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</si>
  <si>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</si>
  <si>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</si>
  <si>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</si>
  <si>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</si>
  <si>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</si>
  <si>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</si>
  <si>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</si>
  <si>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</si>
  <si>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</si>
  <si>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</si>
  <si>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</si>
  <si>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</si>
  <si>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</si>
  <si>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</si>
  <si>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</si>
  <si>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</si>
  <si>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</si>
  <si>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</si>
  <si>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</si>
  <si>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</si>
  <si>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</si>
  <si>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</si>
  <si>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</si>
  <si>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</si>
  <si>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</si>
  <si>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</si>
  <si>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</si>
  <si>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</si>
  <si>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</si>
  <si>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</si>
  <si>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</si>
  <si>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</si>
  <si>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</si>
  <si>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</si>
  <si>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</si>
  <si>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</si>
  <si>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</si>
  <si>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</si>
  <si>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</si>
  <si>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</si>
  <si>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</si>
  <si>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</si>
  <si>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</si>
  <si>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</si>
  <si>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</si>
  <si>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</si>
  <si>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</si>
  <si>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</si>
  <si>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</si>
  <si>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</si>
  <si>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</si>
  <si>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</si>
  <si>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</si>
  <si>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</si>
  <si>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</si>
  <si>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</si>
  <si>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</si>
  <si>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</si>
  <si>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</si>
  <si>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</si>
  <si>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</si>
  <si>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</si>
  <si>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</si>
  <si>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</si>
  <si>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</si>
  <si>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</si>
  <si>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</si>
  <si>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</si>
  <si>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</si>
  <si>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</si>
  <si>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</si>
  <si>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</si>
  <si>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</si>
  <si>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</si>
  <si>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</si>
  <si>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</si>
  <si>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</si>
  <si>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</si>
  <si>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</si>
  <si>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</si>
  <si>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</si>
  <si>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</si>
  <si>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</si>
  <si>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</si>
  <si>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</si>
  <si>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</si>
  <si>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</si>
  <si>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</si>
  <si>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</si>
  <si>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</si>
  <si>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</si>
  <si>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</si>
  <si>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</si>
  <si>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</si>
  <si>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</si>
  <si>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</si>
  <si>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</si>
  <si>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</si>
  <si>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</si>
  <si>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</si>
  <si>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</si>
  <si>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</si>
  <si>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</si>
  <si>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</si>
  <si>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</si>
  <si>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</si>
  <si>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</si>
  <si>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</si>
  <si>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</si>
  <si>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</si>
  <si>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</si>
  <si>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</si>
  <si>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</si>
  <si>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</si>
  <si>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</si>
  <si>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</si>
  <si>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</si>
  <si>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</si>
  <si>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</si>
  <si>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</si>
  <si>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</si>
  <si>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</si>
  <si>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</si>
  <si>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</si>
  <si>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</si>
  <si>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</si>
  <si>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</si>
  <si>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</si>
  <si>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</si>
  <si>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</si>
  <si>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</si>
  <si>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</si>
  <si>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</si>
  <si>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</si>
  <si>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</si>
  <si>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</si>
  <si>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</si>
  <si>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</si>
  <si>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</si>
  <si>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</si>
  <si>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</si>
  <si>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</si>
  <si>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</si>
  <si>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</si>
  <si>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</si>
  <si>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</si>
  <si>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</si>
  <si>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</si>
  <si>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</si>
  <si>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</si>
  <si>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</si>
  <si>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</si>
  <si>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</si>
  <si>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</si>
  <si>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</si>
  <si>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</si>
  <si>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</si>
  <si>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</si>
  <si>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</si>
  <si>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</si>
  <si>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</si>
  <si>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</si>
  <si>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</si>
  <si>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</si>
  <si>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</si>
  <si>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</si>
  <si>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</si>
  <si>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</si>
  <si>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</si>
  <si>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</si>
  <si>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</si>
  <si>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</si>
  <si>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</si>
  <si>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</si>
  <si>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</si>
  <si>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</si>
  <si>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</si>
  <si>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</si>
  <si>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</si>
  <si>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</si>
  <si>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</si>
  <si>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</si>
  <si>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</si>
  <si>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</si>
  <si>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</si>
  <si>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</si>
  <si>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</si>
  <si>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</si>
  <si>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</si>
  <si>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</si>
  <si>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</si>
  <si>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</si>
  <si>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</si>
  <si>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</si>
  <si>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</si>
  <si>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</si>
  <si>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</si>
  <si>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</si>
  <si>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</si>
  <si>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</si>
  <si>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</si>
  <si>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</si>
  <si>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</si>
  <si>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</si>
  <si>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</si>
  <si>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</si>
  <si>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</si>
  <si>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</si>
  <si>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</si>
  <si>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</si>
  <si>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</si>
  <si>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</si>
  <si>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</si>
  <si>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</si>
  <si>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</si>
  <si>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</si>
  <si>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</si>
  <si>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</si>
  <si>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</si>
  <si>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</si>
  <si>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</si>
  <si>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</si>
  <si>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</si>
  <si>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</si>
  <si>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</si>
  <si>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</si>
  <si>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</si>
  <si>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</si>
  <si>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</si>
  <si>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</si>
  <si>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</si>
  <si>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</si>
  <si>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</si>
  <si>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</si>
  <si>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</si>
  <si>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</si>
  <si>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</si>
  <si>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</si>
  <si>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</si>
  <si>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</si>
  <si>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</si>
  <si>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</si>
  <si>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</si>
  <si>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</si>
  <si>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</si>
  <si>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</si>
  <si>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</si>
  <si>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</si>
  <si>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</si>
  <si>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</si>
  <si>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</si>
  <si>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</si>
  <si>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</si>
  <si>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</si>
  <si>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</si>
  <si>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</si>
  <si>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</si>
  <si>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</si>
  <si>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</si>
  <si>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</si>
  <si>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</si>
  <si>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</si>
  <si>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</si>
  <si>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</si>
  <si>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</si>
  <si>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</si>
  <si>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</si>
  <si>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</si>
  <si>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</si>
  <si>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</si>
  <si>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</si>
  <si>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</si>
  <si>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</si>
  <si>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</si>
  <si>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</si>
  <si>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</si>
  <si>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</si>
  <si>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</si>
  <si>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</si>
  <si>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</si>
  <si>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</si>
  <si>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</si>
  <si>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</si>
  <si>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</si>
  <si>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</si>
  <si>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</si>
  <si>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</si>
  <si>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</si>
  <si>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</si>
  <si>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</si>
  <si>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</si>
  <si>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</si>
  <si>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</si>
  <si>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</si>
  <si>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</si>
  <si>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</si>
  <si>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</si>
  <si>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</si>
  <si>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</si>
  <si>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</si>
  <si>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</si>
  <si>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</si>
  <si>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</si>
  <si>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</si>
  <si>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</si>
  <si>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</si>
  <si>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</si>
  <si>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</si>
  <si>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</si>
  <si>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</si>
  <si>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</si>
  <si>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</si>
  <si>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</si>
  <si>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</si>
  <si>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</si>
  <si>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</si>
  <si>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</si>
  <si>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</si>
  <si>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</si>
  <si>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</si>
  <si>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</si>
  <si>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</si>
  <si>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</si>
  <si>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</si>
  <si>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</si>
  <si>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</si>
  <si>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</si>
  <si>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</si>
  <si>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</si>
  <si>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</si>
  <si>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</si>
  <si>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</si>
  <si>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</si>
  <si>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</si>
  <si>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</si>
  <si>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</si>
  <si>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</si>
  <si>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</si>
  <si>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</si>
  <si>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</si>
  <si>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</si>
  <si>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</si>
  <si>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</si>
  <si>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</si>
  <si>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</si>
  <si>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</si>
  <si>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</si>
  <si>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</si>
  <si>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</si>
  <si>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</si>
  <si>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</si>
  <si>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</si>
  <si>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</si>
  <si>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</si>
  <si>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</si>
  <si>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</si>
  <si>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</si>
  <si>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</si>
  <si>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</si>
  <si>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</si>
  <si>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</si>
  <si>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</si>
  <si>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</si>
  <si>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</si>
  <si>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</si>
  <si>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</si>
  <si>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</si>
  <si>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</si>
  <si>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</si>
  <si>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</si>
  <si>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</si>
  <si>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</si>
  <si>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</si>
  <si>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</si>
  <si>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</si>
  <si>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</si>
  <si>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</si>
  <si>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</si>
  <si>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</si>
  <si>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</si>
  <si>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</si>
  <si>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</si>
  <si>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</si>
  <si>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</si>
  <si>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</si>
  <si>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</si>
  <si>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</si>
  <si>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</si>
  <si>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</si>
  <si>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</si>
  <si>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</si>
  <si>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</si>
  <si>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</si>
  <si>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</si>
  <si>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</si>
  <si>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</si>
  <si>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</si>
  <si>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</si>
  <si>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</si>
  <si>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</si>
  <si>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</si>
  <si>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</si>
  <si>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</si>
  <si>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</si>
  <si>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</si>
  <si>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</si>
  <si>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</si>
  <si>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</si>
  <si>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</si>
  <si>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</si>
  <si>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</si>
  <si>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</si>
  <si>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</si>
  <si>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</si>
  <si>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</si>
  <si>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</si>
  <si>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</si>
  <si>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</si>
  <si>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</si>
  <si>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</si>
  <si>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</si>
  <si>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</si>
  <si>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</si>
  <si>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</si>
  <si>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</si>
  <si>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</si>
  <si>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</si>
  <si>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</si>
  <si>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</si>
  <si>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</si>
  <si>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</si>
  <si>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</si>
  <si>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</si>
  <si>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</si>
  <si>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</si>
  <si>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</si>
  <si>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</si>
  <si>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</si>
  <si>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</si>
  <si>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</si>
  <si>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</si>
  <si>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</si>
  <si>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</si>
  <si>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</si>
  <si>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</si>
  <si>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</si>
  <si>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</si>
  <si>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</si>
  <si>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</si>
  <si>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</si>
  <si>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</si>
  <si>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</si>
  <si>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</si>
  <si>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</si>
  <si>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</si>
  <si>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</si>
  <si>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</si>
  <si>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</si>
  <si>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</si>
  <si>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</si>
  <si>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</si>
  <si>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</si>
  <si>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</si>
  <si>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</si>
  <si>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</si>
  <si>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</si>
  <si>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</si>
  <si>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</si>
  <si>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</si>
  <si>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</si>
  <si>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</si>
  <si>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</si>
  <si>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</si>
  <si>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</si>
  <si>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</si>
  <si>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</si>
  <si>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</si>
  <si>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</si>
  <si>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</si>
  <si>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</si>
  <si>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</si>
  <si>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</si>
  <si>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</si>
  <si>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</si>
  <si>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</si>
  <si>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</si>
  <si>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</si>
  <si>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</si>
  <si>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</si>
  <si>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</si>
  <si>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</si>
  <si>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</si>
  <si>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</si>
  <si>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</si>
  <si>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</si>
  <si>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</si>
  <si>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</si>
  <si>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</si>
  <si>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</si>
  <si>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</si>
  <si>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</si>
  <si>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</si>
  <si>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</si>
  <si>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</si>
  <si>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</si>
  <si>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</si>
  <si>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</si>
  <si>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</si>
  <si>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</si>
  <si>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</si>
  <si>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</si>
  <si>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</si>
  <si>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</si>
  <si>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</si>
  <si>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</si>
  <si>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</si>
  <si>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</si>
  <si>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</si>
  <si>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</si>
  <si>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</si>
  <si>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</si>
  <si>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</si>
  <si>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</si>
  <si>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</si>
  <si>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</si>
  <si>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</si>
  <si>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</si>
  <si>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</si>
  <si>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</si>
  <si>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</si>
  <si>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</si>
  <si>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</si>
  <si>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</si>
  <si>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</si>
  <si>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</si>
  <si>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</si>
  <si>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</si>
  <si>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</si>
  <si>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</si>
  <si>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</si>
  <si>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</si>
  <si>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</si>
  <si>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</si>
  <si>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</si>
  <si>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</si>
  <si>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</si>
  <si>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</si>
  <si>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</si>
  <si>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</si>
  <si>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</si>
  <si>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</si>
  <si>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</si>
  <si>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</si>
  <si>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</si>
  <si>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</si>
  <si>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</si>
  <si>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</si>
  <si>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</si>
  <si>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</si>
  <si>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</si>
  <si>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</si>
  <si>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</si>
  <si>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</si>
  <si>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</si>
  <si>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</si>
  <si>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</si>
  <si>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</si>
  <si>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</si>
  <si>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</si>
  <si>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</si>
  <si>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</si>
  <si>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</si>
  <si>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</si>
  <si>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</si>
  <si>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</si>
  <si>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</si>
  <si>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</si>
  <si>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</si>
  <si>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</si>
  <si>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</si>
  <si>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</si>
  <si>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</si>
  <si>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</si>
  <si>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</si>
  <si>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</si>
  <si>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</si>
  <si>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</si>
  <si>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</si>
  <si>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</si>
  <si>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</si>
  <si>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</si>
  <si>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</si>
  <si>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</si>
  <si>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</si>
  <si>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</si>
  <si>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</si>
  <si>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</si>
  <si>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</si>
  <si>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</si>
  <si>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</si>
  <si>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</si>
  <si>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</si>
  <si>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</si>
  <si>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</si>
  <si>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</si>
  <si>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</si>
  <si>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</si>
  <si>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</si>
  <si>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</si>
  <si>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</si>
  <si>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</si>
  <si>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</si>
  <si>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</si>
  <si>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</si>
  <si>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</si>
  <si>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</si>
  <si>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</si>
  <si>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</si>
  <si>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</si>
  <si>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</si>
  <si>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</si>
  <si>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</si>
  <si>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</si>
  <si>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</si>
  <si>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</si>
  <si>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</si>
  <si>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</si>
  <si>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</si>
  <si>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</si>
  <si>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</si>
  <si>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</si>
  <si>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</si>
  <si>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</si>
  <si>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</si>
  <si>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</si>
  <si>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</si>
  <si>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</si>
  <si>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</si>
  <si>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</si>
  <si>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</si>
  <si>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</si>
  <si>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</si>
  <si>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</si>
  <si>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</si>
  <si>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</si>
  <si>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</si>
  <si>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</si>
  <si>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</si>
  <si>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</si>
  <si>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</si>
  <si>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</si>
  <si>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</si>
  <si>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</si>
  <si>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</si>
  <si>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</si>
  <si>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</si>
  <si>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</si>
  <si>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</si>
  <si>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</si>
  <si>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</si>
  <si>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</si>
  <si>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</si>
  <si>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</si>
  <si>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</si>
  <si>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</si>
  <si>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</si>
  <si>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</si>
  <si>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</si>
  <si>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</si>
  <si>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</si>
  <si>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</si>
  <si>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</si>
  <si>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</si>
  <si>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</si>
  <si>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</si>
  <si>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</si>
  <si>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</si>
  <si>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</si>
  <si>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</si>
  <si>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</si>
  <si>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</si>
  <si>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</si>
  <si>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</si>
  <si>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</si>
  <si>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</si>
  <si>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</si>
  <si>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</si>
  <si>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</si>
  <si>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</si>
  <si>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</si>
  <si>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</si>
  <si>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</si>
  <si>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</si>
  <si>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</si>
  <si>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</si>
  <si>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</si>
  <si>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</si>
  <si>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</si>
  <si>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</si>
  <si>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</si>
  <si>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</si>
  <si>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</si>
  <si>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</si>
  <si>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</si>
  <si>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</si>
  <si>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</si>
  <si>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</si>
  <si>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</si>
  <si>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</si>
  <si>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</si>
  <si>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</si>
  <si>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</si>
  <si>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</si>
  <si>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</si>
  <si>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</si>
  <si>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</si>
  <si>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</si>
  <si>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</si>
  <si>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</si>
  <si>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</si>
  <si>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</si>
  <si>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</si>
  <si>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</si>
  <si>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</si>
  <si>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</si>
  <si>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</si>
  <si>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</si>
  <si>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</si>
  <si>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</si>
  <si>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</si>
  <si>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</si>
  <si>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</si>
  <si>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</si>
  <si>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</si>
  <si>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</si>
  <si>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</si>
  <si>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</si>
  <si>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</si>
  <si>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</si>
  <si>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</si>
  <si>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</si>
  <si>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</si>
  <si>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</si>
  <si>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</si>
  <si>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</si>
  <si>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</si>
  <si>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</si>
  <si>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</si>
  <si>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</si>
  <si>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</si>
  <si>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</si>
  <si>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</si>
  <si>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</si>
  <si>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</si>
  <si>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</si>
  <si>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</si>
  <si>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</si>
  <si>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</si>
  <si>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</si>
  <si>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</si>
  <si>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</si>
  <si>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</si>
  <si>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</si>
  <si>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</si>
  <si>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</si>
  <si>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</si>
  <si>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</si>
  <si>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</si>
  <si>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</si>
  <si>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</si>
  <si>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</si>
  <si>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</si>
  <si>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</si>
  <si>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</si>
  <si>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</si>
  <si>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</si>
  <si>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</si>
  <si>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</si>
  <si>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</si>
  <si>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</si>
  <si>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</si>
  <si>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</si>
  <si>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</si>
  <si>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</si>
  <si>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</si>
  <si>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</si>
  <si>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</si>
  <si>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</si>
  <si>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</si>
  <si>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</si>
  <si>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</si>
  <si>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</si>
  <si>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</si>
  <si>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</si>
  <si>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</si>
  <si>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</si>
  <si>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</si>
  <si>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</si>
  <si>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</si>
  <si>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</si>
  <si>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</si>
  <si>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</si>
  <si>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</si>
  <si>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</si>
  <si>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</si>
  <si>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</si>
  <si>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</si>
  <si>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</si>
  <si>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</si>
  <si>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</si>
  <si>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</si>
  <si>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</si>
  <si>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</si>
  <si>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</si>
  <si>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</si>
  <si>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</si>
  <si>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</si>
  <si>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</si>
  <si>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</si>
  <si>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</si>
  <si>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</si>
  <si>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</si>
  <si>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</si>
  <si>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</si>
  <si>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</si>
  <si>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</si>
  <si>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</si>
  <si>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</si>
  <si>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</si>
  <si>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</si>
  <si>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</si>
  <si>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</si>
  <si>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</si>
  <si>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</si>
  <si>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</si>
  <si>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</si>
  <si>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</si>
  <si>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</si>
  <si>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</si>
  <si>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</si>
  <si>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</si>
  <si>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</si>
  <si>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</si>
  <si>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</si>
  <si>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</si>
  <si>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</si>
  <si>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</si>
  <si>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</si>
  <si>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</si>
  <si>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</si>
  <si>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</si>
  <si>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</si>
  <si>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</si>
  <si>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</si>
  <si>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</si>
  <si>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</si>
  <si>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</si>
  <si>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</si>
  <si>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</si>
  <si>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</si>
  <si>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</si>
  <si>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</si>
  <si>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</si>
  <si>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</si>
  <si>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</si>
  <si>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</si>
  <si>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</si>
  <si>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</si>
  <si>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</si>
  <si>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</si>
  <si>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</si>
  <si>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</si>
  <si>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</si>
  <si>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</si>
  <si>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</si>
  <si>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</si>
  <si>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</si>
  <si>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</si>
  <si>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</si>
  <si>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</si>
  <si>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</si>
  <si>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</si>
  <si>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</si>
  <si>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</si>
  <si>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</si>
  <si>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</si>
  <si>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</si>
  <si>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</si>
  <si>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</si>
  <si>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</si>
  <si>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</si>
  <si>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</si>
  <si>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</si>
  <si>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</si>
  <si>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</si>
  <si>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</si>
  <si>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</si>
  <si>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</si>
  <si>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</si>
  <si>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</si>
  <si>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</si>
  <si>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</si>
  <si>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</si>
  <si>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</si>
  <si>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</si>
  <si>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</si>
  <si>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</si>
  <si>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</si>
  <si>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</si>
  <si>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</si>
  <si>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</si>
  <si>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</si>
  <si>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</si>
  <si>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</si>
  <si>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</si>
  <si>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</si>
  <si>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</si>
  <si>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</si>
  <si>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</si>
  <si>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</si>
  <si>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</si>
  <si>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</si>
  <si>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</si>
  <si>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</si>
  <si>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</si>
  <si>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</si>
  <si>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</si>
  <si>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</si>
  <si>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</si>
  <si>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</si>
  <si>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</si>
  <si>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</si>
  <si>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</si>
  <si>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</si>
  <si>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</si>
  <si>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</si>
  <si>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</si>
  <si>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</si>
  <si>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</si>
  <si>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</si>
  <si>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</si>
  <si>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</si>
  <si>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</si>
  <si>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</si>
  <si>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</si>
  <si>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</si>
  <si>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</si>
  <si>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</si>
  <si>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</si>
  <si>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</si>
  <si>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</si>
  <si>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</si>
  <si>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</si>
  <si>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</si>
  <si>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</si>
  <si>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</si>
  <si>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</si>
  <si>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</si>
  <si>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</si>
  <si>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</si>
  <si>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</si>
  <si>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</si>
  <si>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</si>
  <si>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</si>
  <si>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</si>
  <si>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</si>
  <si>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</si>
  <si>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</si>
  <si>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</si>
  <si>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</si>
  <si>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</si>
  <si>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</si>
  <si>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</si>
  <si>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</si>
  <si>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</si>
  <si>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</si>
  <si>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</si>
  <si>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</si>
  <si>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</si>
  <si>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</si>
  <si>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</si>
  <si>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</si>
  <si>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</si>
  <si>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</si>
  <si>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</si>
  <si>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</si>
  <si>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</si>
  <si>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</si>
  <si>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</si>
  <si>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</si>
  <si>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</si>
  <si>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</si>
  <si>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</si>
  <si>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</si>
  <si>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</si>
  <si>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</si>
  <si>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</si>
  <si>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</si>
  <si>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</si>
  <si>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</si>
  <si>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</si>
  <si>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</si>
  <si>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</si>
  <si>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</si>
  <si>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</si>
  <si>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</si>
  <si>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</si>
  <si>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</si>
  <si>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</si>
  <si>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</si>
  <si>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</si>
  <si>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</si>
  <si>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</si>
  <si>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</si>
  <si>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</si>
  <si>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</si>
  <si>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</si>
  <si>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</si>
  <si>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</si>
  <si>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</si>
  <si>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</si>
  <si>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</si>
  <si>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</si>
  <si>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</si>
  <si>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</si>
  <si>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</si>
  <si>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</si>
  <si>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</si>
  <si>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</si>
  <si>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</si>
  <si>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</si>
  <si>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</si>
  <si>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</si>
  <si>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</si>
  <si>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</si>
  <si>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</si>
  <si>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</si>
  <si>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</si>
  <si>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</si>
  <si>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</si>
  <si>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</si>
  <si>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</si>
  <si>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</si>
  <si>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</si>
  <si>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</si>
  <si>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</si>
  <si>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</si>
  <si>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</si>
  <si>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</si>
  <si>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</si>
  <si>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</si>
  <si>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</si>
  <si>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</si>
  <si>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</si>
  <si>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</si>
  <si>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</si>
  <si>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</si>
  <si>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</si>
  <si>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</si>
  <si>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</si>
  <si>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</si>
  <si>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</si>
  <si>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</si>
  <si>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</si>
  <si>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</si>
  <si>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</si>
  <si>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</si>
  <si>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</si>
  <si>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</si>
  <si>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</si>
  <si>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</si>
  <si>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</si>
  <si>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</si>
  <si>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</si>
  <si>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</si>
  <si>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</si>
  <si>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</si>
  <si>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</si>
  <si>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</si>
  <si>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</si>
  <si>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</si>
  <si>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</si>
  <si>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</si>
  <si>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</si>
  <si>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</si>
  <si>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</si>
  <si>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</si>
  <si>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</si>
  <si>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</si>
  <si>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</si>
  <si>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</si>
  <si>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</si>
  <si>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</si>
  <si>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</si>
  <si>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</si>
  <si>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</si>
  <si>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</si>
  <si>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</si>
  <si>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</si>
  <si>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</si>
  <si>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</si>
  <si>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</si>
  <si>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</si>
  <si>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</si>
  <si>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</si>
  <si>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</si>
  <si>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</si>
  <si>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</si>
  <si>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</si>
  <si>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</si>
  <si>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</si>
  <si>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</si>
  <si>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</si>
  <si>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</si>
  <si>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</si>
  <si>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</si>
  <si>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</si>
  <si>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</si>
  <si>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</si>
  <si>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</si>
  <si>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</si>
  <si>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</si>
  <si>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</si>
  <si>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</si>
  <si>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</si>
  <si>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</si>
  <si>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</si>
  <si>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</si>
  <si>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</si>
  <si>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</si>
  <si>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</si>
  <si>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</si>
  <si>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</si>
  <si>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</si>
  <si>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</si>
  <si>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</si>
  <si>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</si>
  <si>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</si>
  <si>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</si>
  <si>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</si>
  <si>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</si>
  <si>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</si>
  <si>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</si>
  <si>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</si>
  <si>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</si>
  <si>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</si>
  <si>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</si>
  <si>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</si>
  <si>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</si>
  <si>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</si>
  <si>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</si>
  <si>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</si>
  <si>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</si>
  <si>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</si>
  <si>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</si>
  <si>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</si>
  <si>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</si>
  <si>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</si>
  <si>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</si>
  <si>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</si>
  <si>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</si>
  <si>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</si>
  <si>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</si>
  <si>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</si>
  <si>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</si>
  <si>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</si>
  <si>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</si>
  <si>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</si>
  <si>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</si>
  <si>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</si>
  <si>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</si>
  <si>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</si>
  <si>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</si>
  <si>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</si>
  <si>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</si>
  <si>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</si>
  <si>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</si>
  <si>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</si>
  <si>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</si>
  <si>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</si>
  <si>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</si>
  <si>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</si>
  <si>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</si>
  <si>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</si>
  <si>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</si>
  <si>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</si>
  <si>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</si>
  <si>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</si>
  <si>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</si>
  <si>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</si>
  <si>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</si>
  <si>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</si>
  <si>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</si>
  <si>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</si>
  <si>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</si>
  <si>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</si>
  <si>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</si>
  <si>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</si>
  <si>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</si>
  <si>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</si>
  <si>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</si>
  <si>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</si>
  <si>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</si>
  <si>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</si>
  <si>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</si>
  <si>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</si>
  <si>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</si>
  <si>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</si>
  <si>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</si>
  <si>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</si>
  <si>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</si>
  <si>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</si>
  <si>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</si>
  <si>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</si>
  <si>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</si>
  <si>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</si>
  <si>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</si>
  <si>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</si>
  <si>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</si>
  <si>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</si>
  <si>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</si>
  <si>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</si>
  <si>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</si>
  <si>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</si>
  <si>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</si>
  <si>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</si>
  <si>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</si>
  <si>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</si>
  <si>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</si>
  <si>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</si>
  <si>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</si>
  <si>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</si>
  <si>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</si>
  <si>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</si>
  <si>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</si>
  <si>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</si>
  <si>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</si>
  <si>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</si>
  <si>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</si>
  <si>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</si>
  <si>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</si>
  <si>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</si>
  <si>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</si>
  <si>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</si>
  <si>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</si>
  <si>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</si>
  <si>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</si>
  <si>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</si>
  <si>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</si>
  <si>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</si>
  <si>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</si>
  <si>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</si>
  <si>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</si>
  <si>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</si>
  <si>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</si>
  <si>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</si>
  <si>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</si>
  <si>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</si>
  <si>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</si>
  <si>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</si>
  <si>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</si>
  <si>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</si>
  <si>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</si>
  <si>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</si>
  <si>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</si>
  <si>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</si>
  <si>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</si>
  <si>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</si>
  <si>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</si>
  <si>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</si>
  <si>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</si>
  <si>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</si>
  <si>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</si>
  <si>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</si>
  <si>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</si>
  <si>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</si>
  <si>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</si>
  <si>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</si>
  <si>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</si>
  <si>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</si>
  <si>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</si>
  <si>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</si>
  <si>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</si>
  <si>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</si>
  <si>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</si>
  <si>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</si>
  <si>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</si>
  <si>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</si>
  <si>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</si>
  <si>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</si>
  <si>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</si>
  <si>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</si>
  <si>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</si>
  <si>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</si>
  <si>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</si>
  <si>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</si>
  <si>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</si>
  <si>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</si>
  <si>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</si>
  <si>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</si>
  <si>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</si>
  <si>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</si>
  <si>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</si>
  <si>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</si>
  <si>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</si>
  <si>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</si>
  <si>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</si>
  <si>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</si>
  <si>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</si>
  <si>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</si>
  <si>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</si>
  <si>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</si>
  <si>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</si>
  <si>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</si>
  <si>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</si>
  <si>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</si>
  <si>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</si>
  <si>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</si>
  <si>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</si>
  <si>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</si>
  <si>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</si>
  <si>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</si>
  <si>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</si>
  <si>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</si>
  <si>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</si>
  <si>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</si>
  <si>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</si>
  <si>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</si>
  <si>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</si>
  <si>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</si>
  <si>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</si>
  <si>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</si>
  <si>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</si>
  <si>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</si>
  <si>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</si>
  <si>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</si>
  <si>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</si>
  <si>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</si>
  <si>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</si>
  <si>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</si>
  <si>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</si>
  <si>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</si>
  <si>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</si>
  <si>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</si>
  <si>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</si>
  <si>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</si>
  <si>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</si>
  <si>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</si>
  <si>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</si>
  <si>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</si>
  <si>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</si>
  <si>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</si>
  <si>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</si>
  <si>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</si>
  <si>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</si>
  <si>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</si>
  <si>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</si>
  <si>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</si>
  <si>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</si>
  <si>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</si>
  <si>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</si>
  <si>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</si>
  <si>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</si>
  <si>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</si>
  <si>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</si>
  <si>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</si>
  <si>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</si>
  <si>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</si>
  <si>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</si>
  <si>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</si>
  <si>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</si>
  <si>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</si>
  <si>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</si>
  <si>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</si>
  <si>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</si>
  <si>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</si>
  <si>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</si>
  <si>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</si>
  <si>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</si>
  <si>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</si>
  <si>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</si>
  <si>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</si>
  <si>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</si>
  <si>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</si>
  <si>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</si>
  <si>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</si>
  <si>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</si>
  <si>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</si>
  <si>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</si>
  <si>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</si>
  <si>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</si>
  <si>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</si>
  <si>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</si>
  <si>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</si>
  <si>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</si>
  <si>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</si>
  <si>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</si>
  <si>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</si>
  <si>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</si>
  <si>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</si>
  <si>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</si>
  <si>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</si>
  <si>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</si>
  <si>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</si>
  <si>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</si>
  <si>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</si>
  <si>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</si>
  <si>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</si>
  <si>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</si>
  <si>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</si>
  <si>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</si>
  <si>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</si>
  <si>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</si>
  <si>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</si>
  <si>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</si>
  <si>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</si>
  <si>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</si>
  <si>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</si>
  <si>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</si>
  <si>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</si>
  <si>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</si>
  <si>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</si>
  <si>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</si>
  <si>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</si>
  <si>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</si>
  <si>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</si>
  <si>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</si>
  <si>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</si>
  <si>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</si>
  <si>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</si>
  <si>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</si>
  <si>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</si>
  <si>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</si>
  <si>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</si>
  <si>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</si>
  <si>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</si>
  <si>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</si>
  <si>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</si>
  <si>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</si>
  <si>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</si>
  <si>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</si>
  <si>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</si>
  <si>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</si>
  <si>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</si>
  <si>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</si>
  <si>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</si>
  <si>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</si>
  <si>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</si>
  <si>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</si>
  <si>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</si>
  <si>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</si>
  <si>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</si>
  <si>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</si>
  <si>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</si>
  <si>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</si>
  <si>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</si>
  <si>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</si>
  <si>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</si>
  <si>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</si>
  <si>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</si>
  <si>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</si>
  <si>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</si>
  <si>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</si>
  <si>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</si>
  <si>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</si>
  <si>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</si>
  <si>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</si>
  <si>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</si>
  <si>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</si>
  <si>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</si>
  <si>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</si>
  <si>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</si>
  <si>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</si>
  <si>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</si>
  <si>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</si>
  <si>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</si>
  <si>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</si>
  <si>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</si>
  <si>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</si>
  <si>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</si>
  <si>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</si>
  <si>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</si>
  <si>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</si>
  <si>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</si>
  <si>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</si>
  <si>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</si>
  <si>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</si>
  <si>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</si>
  <si>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</si>
  <si>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</si>
  <si>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</si>
  <si>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</si>
  <si>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</si>
  <si>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</si>
  <si>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</si>
  <si>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</si>
  <si>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</si>
  <si>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</si>
  <si>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</si>
  <si>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</si>
  <si>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</si>
  <si>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</si>
  <si>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</si>
  <si>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</si>
  <si>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</si>
  <si>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</si>
  <si>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</si>
  <si>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</si>
  <si>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</si>
  <si>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</si>
  <si>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</si>
  <si>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</si>
  <si>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</si>
  <si>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</si>
  <si>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</si>
  <si>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</si>
  <si>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</si>
  <si>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</si>
  <si>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</si>
  <si>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</si>
  <si>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</si>
  <si>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</si>
  <si>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</si>
  <si>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</si>
  <si>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</si>
  <si>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</si>
  <si>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</si>
  <si>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</si>
  <si>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</si>
  <si>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</si>
  <si>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</si>
  <si>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</si>
  <si>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</si>
  <si>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</si>
  <si>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</si>
  <si>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</si>
  <si>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</si>
  <si>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</si>
  <si>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</si>
  <si>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</si>
  <si>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</si>
  <si>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</si>
  <si>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</si>
  <si>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</si>
  <si>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</si>
  <si>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</si>
  <si>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</si>
  <si>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</si>
  <si>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</si>
  <si>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</si>
  <si>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</si>
  <si>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</si>
  <si>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</si>
  <si>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</si>
  <si>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</si>
  <si>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</si>
  <si>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</si>
  <si>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</si>
  <si>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</si>
  <si>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</si>
  <si>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</si>
  <si>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</si>
  <si>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</si>
  <si>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</si>
  <si>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</si>
  <si>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</si>
  <si>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</si>
  <si>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</si>
  <si>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</si>
  <si>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</si>
  <si>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</si>
  <si>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</si>
  <si>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</si>
  <si>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</si>
  <si>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</si>
  <si>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</si>
  <si>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</si>
  <si>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</si>
  <si>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</si>
  <si>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</si>
  <si>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</si>
  <si>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</si>
  <si>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</si>
  <si>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</si>
  <si>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</si>
  <si>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</si>
  <si>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</si>
  <si>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</si>
  <si>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</si>
  <si>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</si>
  <si>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</si>
  <si>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</si>
  <si>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</si>
  <si>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</si>
  <si>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</si>
  <si>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</si>
  <si>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</si>
  <si>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</si>
  <si>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</si>
  <si>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</si>
  <si>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</si>
  <si>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</si>
  <si>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</si>
  <si>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</si>
  <si>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</si>
  <si>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</si>
  <si>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</si>
  <si>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</si>
  <si>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</si>
  <si>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</si>
  <si>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</si>
  <si>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</si>
  <si>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</si>
  <si>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</si>
  <si>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</si>
  <si>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</si>
  <si>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</si>
  <si>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</si>
  <si>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</si>
  <si>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</si>
  <si>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</si>
  <si>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</si>
  <si>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</si>
  <si>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</si>
  <si>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</si>
  <si>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</si>
  <si>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</si>
  <si>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</si>
  <si>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</si>
  <si>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</si>
  <si>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</si>
  <si>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</si>
  <si>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</si>
  <si>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</si>
  <si>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</si>
  <si>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</si>
  <si>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</si>
  <si>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</si>
  <si>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</si>
  <si>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</si>
  <si>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</si>
  <si>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</si>
  <si>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</si>
  <si>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</si>
  <si>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</si>
  <si>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</si>
  <si>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</si>
  <si>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</si>
  <si>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</si>
  <si>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</si>
  <si>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</si>
  <si>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</si>
  <si>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</si>
  <si>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</si>
  <si>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</si>
  <si>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</si>
  <si>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</si>
  <si>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</si>
  <si>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</si>
  <si>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</si>
  <si>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</si>
  <si>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</si>
  <si>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</si>
  <si>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</si>
  <si>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</si>
  <si>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</si>
  <si>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</si>
  <si>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</si>
  <si>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</si>
  <si>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</si>
  <si>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</si>
  <si>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</si>
  <si>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</si>
  <si>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</si>
  <si>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</si>
  <si>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</si>
  <si>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</si>
  <si>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</si>
  <si>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</si>
  <si>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</si>
  <si>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</si>
  <si>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</si>
  <si>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</si>
  <si>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</si>
  <si>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</si>
  <si>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</si>
  <si>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</si>
  <si>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</si>
  <si>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</si>
  <si>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</si>
  <si>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</si>
  <si>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</si>
  <si>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</si>
  <si>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</si>
  <si>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</si>
  <si>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</si>
  <si>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</si>
  <si>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</si>
  <si>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</si>
  <si>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</si>
  <si>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</si>
  <si>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</si>
  <si>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</si>
  <si>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</si>
  <si>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</si>
  <si>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</si>
  <si>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</si>
  <si>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</si>
  <si>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</si>
  <si>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</si>
  <si>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</si>
  <si>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</si>
  <si>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</si>
  <si>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</si>
  <si>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</si>
  <si>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</si>
  <si>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</si>
  <si>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</si>
  <si>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</si>
  <si>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</si>
  <si>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</si>
  <si>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</si>
  <si>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</si>
  <si>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</si>
  <si>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</si>
  <si>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</si>
  <si>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</si>
  <si>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</si>
  <si>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</si>
  <si>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</si>
  <si>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</si>
  <si>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</si>
  <si>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</si>
  <si>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</si>
  <si>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</si>
  <si>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</si>
  <si>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</si>
  <si>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</si>
  <si>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</si>
  <si>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</si>
  <si>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</si>
  <si>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</si>
  <si>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</si>
  <si>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</si>
  <si>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</si>
  <si>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</si>
  <si>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</si>
  <si>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</si>
  <si>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</si>
  <si>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</si>
  <si>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</si>
  <si>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</si>
  <si>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</si>
  <si>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</si>
  <si>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</si>
  <si>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</si>
  <si>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</si>
  <si>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</si>
  <si>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</si>
  <si>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</si>
  <si>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</si>
  <si>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</si>
  <si>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</si>
  <si>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</si>
  <si>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</si>
  <si>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</si>
  <si>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</si>
  <si>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</si>
  <si>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</si>
  <si>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</si>
  <si>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</si>
  <si>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</si>
  <si>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</si>
  <si>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</si>
  <si>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</si>
  <si>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</si>
  <si>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</si>
  <si>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</si>
  <si>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</si>
  <si>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</si>
  <si>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</si>
  <si>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</si>
  <si>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</si>
  <si>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</si>
  <si>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</si>
  <si>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</si>
  <si>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</si>
  <si>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</si>
  <si>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</si>
  <si>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</si>
  <si>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</si>
  <si>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</si>
  <si>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</si>
  <si>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</si>
  <si>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</si>
  <si>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</si>
  <si>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</si>
  <si>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</si>
  <si>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</si>
  <si>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</si>
  <si>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</si>
  <si>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</si>
  <si>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</si>
  <si>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</si>
  <si>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</si>
  <si>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</si>
  <si>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</si>
  <si>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</si>
  <si>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</si>
  <si>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</si>
  <si>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</si>
  <si>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</si>
  <si>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</si>
  <si>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</si>
  <si>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</si>
  <si>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</si>
  <si>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</si>
  <si>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</si>
  <si>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</si>
  <si>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</si>
  <si>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</si>
  <si>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</si>
  <si>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</si>
  <si>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</si>
  <si>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</si>
  <si>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</si>
  <si>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</si>
  <si>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</si>
  <si>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</si>
  <si>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</si>
  <si>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</si>
  <si>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</si>
  <si>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</si>
  <si>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</si>
  <si>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</si>
  <si>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</si>
  <si>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</si>
  <si>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</si>
  <si>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</si>
  <si>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</si>
  <si>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</si>
  <si>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</si>
  <si>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</si>
  <si>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</si>
  <si>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</si>
  <si>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</si>
  <si>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</si>
  <si>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</si>
  <si>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</si>
  <si>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</si>
  <si>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</si>
  <si>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</si>
  <si>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</si>
  <si>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</si>
  <si>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</si>
  <si>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</si>
  <si>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</si>
  <si>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</si>
  <si>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</si>
  <si>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</si>
  <si>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</si>
  <si>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</si>
  <si>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</si>
  <si>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</si>
  <si>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</si>
  <si>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</si>
  <si>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</si>
  <si>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</si>
  <si>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</si>
  <si>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</si>
  <si>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</si>
  <si>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</si>
  <si>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</si>
  <si>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</si>
  <si>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</si>
  <si>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</si>
  <si>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</si>
  <si>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</si>
  <si>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</si>
  <si>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</si>
  <si>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</si>
  <si>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</si>
  <si>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</si>
  <si>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</si>
  <si>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</si>
  <si>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</si>
  <si>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</si>
  <si>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</si>
  <si>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</si>
  <si>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</si>
  <si>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</si>
  <si>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</si>
  <si>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</si>
  <si>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</si>
  <si>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</si>
  <si>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</si>
  <si>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</si>
  <si>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</si>
  <si>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</si>
  <si>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</si>
  <si>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</si>
  <si>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</si>
  <si>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</si>
  <si>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</si>
  <si>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</si>
  <si>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</si>
  <si>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</si>
  <si>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</si>
  <si>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</si>
  <si>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</si>
  <si>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</si>
  <si>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</si>
  <si>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</si>
  <si>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</si>
  <si>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</si>
  <si>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</si>
  <si>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</si>
  <si>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</si>
  <si>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</si>
  <si>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</si>
  <si>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</si>
  <si>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</si>
  <si>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</si>
  <si>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</si>
  <si>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</si>
  <si>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</si>
  <si>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</si>
  <si>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</si>
  <si>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</si>
  <si>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</si>
  <si>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</si>
  <si>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</si>
  <si>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</si>
  <si>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</si>
  <si>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</si>
  <si>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</si>
  <si>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</si>
  <si>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</si>
  <si>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</si>
  <si>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</si>
  <si>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</si>
  <si>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</si>
  <si>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</si>
  <si>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</si>
  <si>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</si>
  <si>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</si>
  <si>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</si>
  <si>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</si>
  <si>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</si>
  <si>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</si>
  <si>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</si>
  <si>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</si>
  <si>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</si>
  <si>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</si>
  <si>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</si>
  <si>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</si>
  <si>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</si>
  <si>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</si>
  <si>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</si>
  <si>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</si>
  <si>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</si>
  <si>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</si>
  <si>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</si>
  <si>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</si>
  <si>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</si>
  <si>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</si>
  <si>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</si>
  <si>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</si>
  <si>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</si>
  <si>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</si>
  <si>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</si>
  <si>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</si>
  <si>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</si>
  <si>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</si>
  <si>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</si>
  <si>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</si>
  <si>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</si>
  <si>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</si>
  <si>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</si>
  <si>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</si>
  <si>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</si>
  <si>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</si>
  <si>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</si>
  <si>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</si>
  <si>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</si>
  <si>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</si>
  <si>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</si>
  <si>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</si>
  <si>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</si>
  <si>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</si>
  <si>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</si>
  <si>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</si>
  <si>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</si>
  <si>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</si>
  <si>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</si>
  <si>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</si>
  <si>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</si>
  <si>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</si>
  <si>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</si>
  <si>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</si>
  <si>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</si>
  <si>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</si>
  <si>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</si>
  <si>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</si>
  <si>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</si>
  <si>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</si>
  <si>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</si>
  <si>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</si>
  <si>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</si>
  <si>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</si>
  <si>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</si>
  <si>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</si>
  <si>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</si>
  <si>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</si>
  <si>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</si>
  <si>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</si>
  <si>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</si>
  <si>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</si>
  <si>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</si>
  <si>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</si>
  <si>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</si>
  <si>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</si>
  <si>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</si>
  <si>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</si>
  <si>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</si>
  <si>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</si>
  <si>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</si>
  <si>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</si>
  <si>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</si>
  <si>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</si>
  <si>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</si>
  <si>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</si>
  <si>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</si>
  <si>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</si>
  <si>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</si>
  <si>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</si>
  <si>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</si>
  <si>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</si>
  <si>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</si>
  <si>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</si>
  <si>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</si>
  <si>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</si>
  <si>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</si>
  <si>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</si>
  <si>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</si>
  <si>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</si>
  <si>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</si>
  <si>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</si>
  <si>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</si>
  <si>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</si>
  <si>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</si>
  <si>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</si>
  <si>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</si>
  <si>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</si>
  <si>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</si>
  <si>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</si>
  <si>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</si>
  <si>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</si>
  <si>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</si>
  <si>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</si>
  <si>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</si>
  <si>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</si>
  <si>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</si>
  <si>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</si>
  <si>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</si>
  <si>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</si>
  <si>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</si>
  <si>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</si>
  <si>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</si>
  <si>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</si>
  <si>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</si>
  <si>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</si>
  <si>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</si>
  <si>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</si>
  <si>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</si>
  <si>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</si>
  <si>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</si>
  <si>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</si>
  <si>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</si>
  <si>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</si>
  <si>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</si>
  <si>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</si>
  <si>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</si>
  <si>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</si>
  <si>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</si>
  <si>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</si>
  <si>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</si>
  <si>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</si>
  <si>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</si>
  <si>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</si>
  <si>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</si>
  <si>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</si>
  <si>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</si>
  <si>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</si>
  <si>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</si>
  <si>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</si>
  <si>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</si>
  <si>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</si>
  <si>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</si>
  <si>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</si>
  <si>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</si>
  <si>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</si>
  <si>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</si>
  <si>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</si>
  <si>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</si>
  <si>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</si>
  <si>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</si>
  <si>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</si>
  <si>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</si>
  <si>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</si>
  <si>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</si>
  <si>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</si>
  <si>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</si>
  <si>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</si>
  <si>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</si>
  <si>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</si>
  <si>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</si>
  <si>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</si>
  <si>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</si>
  <si>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</si>
  <si>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</si>
  <si>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</si>
  <si>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</si>
  <si>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</si>
  <si>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</si>
  <si>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</si>
  <si>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</si>
  <si>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</si>
  <si>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</si>
  <si>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</si>
  <si>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</si>
  <si>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</si>
  <si>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</si>
  <si>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</si>
  <si>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</si>
  <si>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</si>
  <si>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</si>
  <si>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</si>
  <si>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</si>
  <si>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</si>
  <si>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</si>
  <si>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</si>
  <si>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</si>
  <si>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</si>
  <si>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</si>
  <si>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</si>
  <si>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</si>
  <si>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</si>
  <si>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</si>
  <si>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</si>
  <si>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</si>
  <si>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</si>
  <si>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</si>
  <si>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</si>
  <si>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</si>
  <si>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</si>
  <si>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</si>
  <si>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</si>
  <si>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</si>
  <si>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</si>
  <si>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</si>
  <si>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</si>
  <si>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</si>
  <si>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</si>
  <si>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</si>
  <si>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</si>
  <si>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</si>
  <si>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</si>
  <si>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</si>
  <si>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</si>
  <si>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</si>
  <si>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</si>
  <si>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</si>
  <si>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</si>
  <si>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</si>
  <si>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</si>
  <si>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</si>
  <si>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</si>
  <si>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</si>
  <si>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</si>
  <si>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</si>
  <si>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</si>
  <si>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</si>
  <si>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</si>
  <si>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</si>
  <si>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</si>
  <si>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</si>
  <si>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</si>
  <si>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</si>
  <si>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</si>
  <si>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</si>
  <si>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</si>
  <si>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</si>
  <si>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</si>
  <si>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</si>
  <si>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</si>
  <si>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</si>
  <si>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</si>
  <si>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</si>
  <si>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</si>
  <si>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</si>
  <si>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</si>
  <si>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</si>
  <si>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</si>
  <si>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</si>
  <si>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</si>
  <si>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</si>
  <si>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</si>
  <si>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</si>
  <si>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</si>
  <si>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</si>
  <si>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</si>
  <si>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</si>
  <si>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</si>
  <si>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</si>
  <si>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</si>
  <si>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</si>
  <si>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</si>
  <si>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</si>
  <si>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</si>
  <si>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</si>
  <si>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</si>
  <si>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</si>
  <si>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</si>
  <si>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</si>
  <si>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</si>
  <si>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</si>
  <si>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</si>
  <si>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</si>
  <si>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</si>
  <si>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</si>
  <si>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</si>
  <si>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</si>
  <si>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</si>
  <si>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</si>
  <si>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</si>
  <si>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</si>
  <si>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</si>
  <si>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</si>
  <si>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</si>
  <si>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</si>
  <si>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</si>
  <si>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</si>
  <si>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</si>
  <si>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</si>
  <si>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</si>
  <si>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</si>
  <si>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</si>
  <si>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</si>
  <si>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</si>
  <si>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</si>
  <si>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</si>
  <si>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</si>
  <si>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</si>
  <si>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</si>
  <si>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</si>
  <si>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</si>
  <si>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</si>
  <si>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</si>
  <si>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</si>
  <si>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</si>
  <si>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</si>
  <si>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</si>
  <si>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</si>
  <si>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</si>
  <si>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</si>
  <si>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</si>
  <si>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</si>
  <si>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</si>
  <si>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</si>
  <si>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</si>
  <si>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</si>
  <si>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</si>
  <si>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</si>
  <si>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</si>
  <si>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</si>
  <si>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</si>
  <si>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</si>
  <si>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</si>
  <si>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</si>
  <si>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</si>
  <si>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</si>
  <si>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</si>
  <si>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</si>
  <si>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</si>
  <si>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</si>
  <si>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</si>
  <si>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</si>
  <si>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</si>
  <si>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</si>
  <si>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</si>
  <si>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</si>
  <si>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</si>
  <si>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</si>
  <si>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</si>
  <si>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</si>
  <si>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</si>
  <si>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</si>
  <si>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</si>
  <si>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</si>
  <si>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</si>
  <si>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</si>
  <si>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</si>
  <si>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</si>
  <si>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</si>
  <si>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</si>
  <si>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</si>
  <si>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</si>
  <si>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</si>
  <si>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</si>
  <si>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</si>
  <si>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</si>
  <si>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</si>
  <si>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</si>
  <si>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</si>
  <si>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</si>
  <si>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</si>
  <si>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</si>
  <si>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</si>
  <si>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</si>
  <si>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</si>
  <si>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</si>
  <si>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</si>
  <si>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</si>
  <si>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</si>
  <si>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</si>
  <si>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</si>
  <si>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</si>
  <si>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</si>
  <si>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</si>
  <si>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</si>
  <si>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</si>
  <si>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</si>
  <si>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</si>
  <si>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</si>
  <si>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</si>
  <si>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</si>
  <si>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</si>
  <si>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</si>
  <si>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</si>
  <si>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</si>
  <si>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</si>
  <si>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</si>
  <si>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</si>
  <si>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</si>
  <si>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</si>
  <si>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</si>
  <si>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</si>
  <si>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</si>
  <si>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</si>
  <si>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</si>
  <si>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</si>
  <si>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</si>
  <si>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</si>
  <si>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</si>
  <si>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</si>
  <si>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</si>
  <si>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</si>
  <si>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</si>
  <si>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</si>
  <si>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</si>
  <si>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</si>
  <si>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</si>
  <si>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</si>
  <si>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</si>
  <si>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</si>
  <si>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</si>
  <si>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</si>
  <si>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</si>
  <si>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</si>
  <si>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</si>
  <si>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</si>
  <si>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</si>
  <si>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</si>
  <si>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</si>
  <si>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</si>
  <si>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</si>
  <si>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</si>
  <si>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</si>
  <si>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</si>
  <si>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</si>
  <si>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</si>
  <si>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</si>
  <si>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</si>
  <si>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</si>
  <si>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</si>
  <si>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</si>
  <si>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</si>
  <si>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</si>
  <si>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</si>
  <si>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</si>
  <si>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</si>
  <si>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</si>
  <si>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</si>
  <si>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</si>
  <si>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</si>
  <si>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</si>
  <si>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</si>
  <si>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</si>
  <si>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</si>
  <si>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</si>
  <si>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</si>
  <si>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</si>
  <si>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</si>
  <si>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</si>
  <si>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</si>
  <si>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</si>
  <si>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</si>
  <si>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</si>
  <si>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</si>
  <si>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</si>
  <si>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</si>
  <si>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</si>
  <si>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</si>
  <si>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</si>
  <si>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</si>
  <si>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</si>
  <si>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</si>
  <si>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</si>
  <si>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</si>
  <si>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</si>
  <si>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</si>
  <si>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</si>
  <si>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</si>
  <si>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</si>
  <si>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</si>
  <si>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</si>
  <si>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</si>
  <si>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</si>
  <si>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</si>
  <si>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</si>
  <si>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</si>
  <si>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</si>
  <si>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</si>
  <si>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</si>
  <si>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</si>
  <si>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</si>
  <si>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</si>
  <si>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</si>
  <si>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</si>
  <si>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</si>
  <si>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</si>
  <si>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</si>
  <si>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</si>
  <si>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</si>
  <si>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</si>
  <si>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</si>
  <si>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</si>
  <si>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</si>
  <si>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</si>
  <si>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</si>
  <si>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</si>
  <si>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</si>
  <si>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</si>
  <si>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</si>
  <si>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</si>
  <si>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</si>
  <si>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</si>
  <si>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</si>
  <si>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</si>
  <si>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</si>
  <si>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</si>
  <si>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</si>
  <si>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</si>
  <si>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</si>
  <si>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</si>
  <si>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</si>
  <si>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</si>
  <si>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</si>
  <si>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</si>
  <si>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</si>
  <si>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</si>
  <si>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</si>
  <si>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</si>
  <si>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</si>
  <si>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</si>
  <si>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</si>
  <si>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</si>
  <si>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</si>
  <si>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</si>
  <si>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</si>
  <si>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</si>
  <si>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</si>
  <si>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</si>
  <si>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</si>
  <si>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</si>
  <si>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</si>
  <si>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</si>
  <si>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</si>
  <si>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</si>
  <si>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</si>
  <si>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</si>
  <si>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</si>
  <si>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</si>
  <si>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</si>
  <si>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</si>
  <si>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</si>
  <si>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</si>
  <si>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</si>
  <si>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</si>
  <si>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</si>
  <si>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</si>
  <si>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</si>
  <si>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</si>
  <si>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</si>
  <si>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</si>
  <si>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</si>
  <si>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</si>
  <si>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</si>
  <si>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</si>
  <si>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</si>
  <si>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</si>
  <si>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</si>
  <si>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</si>
  <si>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</si>
  <si>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</si>
  <si>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</si>
  <si>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</si>
  <si>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</si>
  <si>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</si>
  <si>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</si>
  <si>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</si>
  <si>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</si>
  <si>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</si>
  <si>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</si>
  <si>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</si>
  <si>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</si>
  <si>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</si>
  <si>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</si>
  <si>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</si>
  <si>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</si>
  <si>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</si>
  <si>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</si>
  <si>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</si>
  <si>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</si>
  <si>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</si>
  <si>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</si>
  <si>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</si>
  <si>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</si>
  <si>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</si>
  <si>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</si>
  <si>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</si>
  <si>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</si>
  <si>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</si>
  <si>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</si>
  <si>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</si>
  <si>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</si>
  <si>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</si>
  <si>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</si>
  <si>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</si>
  <si>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</si>
  <si>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</si>
  <si>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</si>
  <si>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</si>
  <si>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</si>
  <si>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</si>
  <si>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</si>
  <si>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</si>
  <si>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</si>
  <si>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</si>
  <si>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</si>
  <si>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</si>
  <si>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</si>
  <si>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</si>
  <si>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</si>
  <si>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</si>
  <si>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</si>
  <si>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</si>
  <si>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</si>
  <si>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</si>
  <si>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</si>
  <si>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</si>
  <si>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</si>
  <si>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</si>
  <si>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</si>
  <si>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</si>
  <si>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</si>
  <si>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</si>
  <si>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</si>
  <si>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</si>
  <si>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</si>
  <si>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</si>
  <si>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</si>
  <si>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</si>
  <si>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</si>
  <si>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</si>
  <si>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</si>
  <si>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</si>
  <si>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</si>
  <si>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</si>
  <si>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</si>
  <si>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</si>
  <si>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</si>
  <si>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</si>
  <si>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</si>
  <si>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</si>
  <si>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</si>
  <si>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</si>
  <si>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</si>
  <si>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</si>
  <si>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</si>
  <si>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</si>
  <si>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</si>
  <si>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</si>
  <si>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</si>
  <si>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</si>
  <si>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</si>
  <si>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</si>
  <si>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</si>
  <si>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</si>
  <si>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</si>
  <si>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</si>
  <si>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</si>
  <si>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</si>
  <si>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</si>
  <si>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</si>
  <si>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</si>
  <si>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</si>
  <si>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</si>
  <si>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</si>
  <si>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</si>
  <si>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</si>
  <si>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</si>
  <si>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</si>
  <si>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</si>
  <si>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</si>
  <si>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</si>
  <si>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</si>
  <si>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</si>
  <si>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</si>
  <si>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</si>
  <si>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</si>
  <si>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</si>
  <si>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</si>
  <si>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</si>
  <si>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</si>
  <si>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</si>
  <si>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</si>
  <si>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</si>
  <si>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</si>
  <si>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</si>
  <si>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</si>
  <si>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</si>
  <si>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</si>
  <si>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</si>
  <si>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</si>
  <si>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</si>
  <si>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</si>
  <si>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</si>
  <si>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</si>
  <si>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</si>
  <si>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</si>
  <si>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</si>
  <si>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</si>
  <si>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</si>
  <si>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</si>
  <si>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</si>
  <si>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</si>
  <si>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</si>
  <si>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</si>
  <si>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</si>
  <si>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</si>
  <si>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</si>
  <si>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</si>
  <si>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</si>
  <si>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</si>
  <si>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</si>
  <si>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</si>
  <si>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</si>
  <si>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</si>
  <si>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</si>
  <si>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</si>
  <si>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</si>
  <si>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</si>
  <si>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</si>
  <si>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</si>
  <si>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</si>
  <si>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</si>
  <si>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</si>
  <si>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</si>
  <si>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</si>
  <si>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</si>
  <si>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</si>
  <si>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</si>
  <si>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</si>
  <si>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</si>
  <si>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</si>
  <si>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</si>
  <si>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</si>
  <si>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</si>
  <si>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</si>
  <si>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</si>
  <si>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</si>
  <si>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</si>
  <si>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</si>
  <si>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</si>
  <si>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</si>
  <si>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</si>
  <si>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</si>
  <si>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</si>
  <si>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</si>
  <si>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</si>
  <si>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</si>
  <si>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</si>
  <si>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</si>
  <si>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</si>
  <si>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</si>
  <si>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</si>
  <si>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</si>
  <si>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</si>
  <si>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</si>
  <si>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</si>
  <si>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</si>
  <si>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</si>
  <si>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</si>
  <si>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</si>
  <si>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</si>
  <si>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</si>
  <si>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</si>
  <si>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</si>
  <si>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</si>
  <si>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</si>
  <si>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</si>
  <si>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</si>
  <si>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</si>
  <si>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</si>
  <si>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</si>
  <si>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</si>
  <si>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</si>
  <si>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</si>
  <si>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</si>
  <si>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</si>
  <si>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</si>
  <si>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</si>
  <si>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</si>
  <si>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</si>
  <si>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</si>
  <si>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</si>
  <si>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</si>
  <si>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</si>
  <si>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</si>
  <si>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</si>
  <si>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</si>
  <si>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</si>
  <si>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</si>
  <si>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</si>
  <si>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</si>
  <si>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</si>
  <si>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</si>
  <si>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</si>
  <si>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</si>
  <si>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</si>
  <si>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</si>
  <si>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</si>
  <si>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</si>
  <si>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</si>
  <si>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</si>
  <si>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</si>
  <si>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</si>
  <si>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</si>
  <si>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</si>
  <si>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</si>
  <si>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</si>
  <si>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</si>
  <si>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</si>
  <si>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</si>
  <si>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</si>
  <si>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</si>
  <si>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</si>
  <si>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</si>
  <si>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</si>
  <si>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</si>
  <si>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</si>
  <si>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</si>
  <si>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</si>
  <si>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</si>
  <si>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</si>
  <si>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</si>
  <si>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</si>
  <si>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</si>
  <si>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</si>
  <si>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</si>
  <si>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</si>
  <si>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</si>
  <si>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</si>
  <si>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</si>
  <si>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</si>
  <si>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</si>
  <si>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</si>
  <si>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</si>
  <si>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</si>
  <si>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</si>
  <si>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</si>
  <si>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</si>
  <si>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</si>
  <si>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</si>
  <si>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</si>
  <si>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</si>
  <si>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</si>
  <si>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</si>
  <si>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</si>
  <si>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</si>
  <si>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</si>
  <si>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</si>
  <si>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</si>
  <si>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</si>
  <si>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</si>
  <si>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</si>
  <si>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</si>
  <si>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</si>
  <si>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</si>
  <si>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</si>
  <si>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</si>
  <si>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</si>
  <si>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</si>
  <si>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</si>
  <si>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</si>
  <si>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</si>
  <si>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</si>
  <si>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</si>
  <si>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</si>
  <si>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</si>
  <si>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</si>
  <si>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</si>
  <si>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</si>
  <si>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</si>
  <si>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</si>
  <si>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</si>
  <si>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</si>
  <si>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</si>
  <si>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</si>
  <si>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</si>
  <si>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</si>
  <si>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</si>
  <si>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</si>
  <si>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</si>
  <si>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</si>
  <si>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</si>
  <si>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</si>
  <si>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</si>
  <si>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</si>
  <si>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</si>
  <si>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</si>
  <si>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</si>
  <si>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</si>
  <si>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</si>
  <si>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</si>
  <si>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</si>
  <si>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</si>
  <si>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</si>
  <si>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</si>
  <si>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</si>
  <si>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</si>
  <si>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</si>
  <si>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</si>
  <si>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</si>
  <si>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</si>
  <si>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</si>
  <si>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</si>
  <si>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</si>
  <si>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</si>
  <si>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</si>
  <si>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</si>
  <si>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</si>
  <si>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</si>
  <si>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</si>
  <si>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</si>
  <si>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</si>
  <si>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</si>
  <si>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</si>
  <si>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</si>
  <si>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</si>
  <si>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</si>
  <si>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</si>
  <si>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</si>
  <si>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</si>
  <si>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</si>
  <si>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</si>
  <si>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</si>
  <si>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</si>
  <si>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</si>
  <si>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</si>
  <si>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</si>
  <si>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</si>
  <si>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</si>
  <si>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</si>
  <si>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</si>
  <si>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</si>
  <si>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</si>
  <si>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</si>
  <si>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</si>
  <si>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</si>
  <si>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</si>
  <si>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</si>
  <si>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</si>
  <si>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</si>
  <si>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</si>
  <si>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</si>
  <si>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</si>
  <si>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</si>
  <si>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</si>
  <si>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</si>
  <si>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</si>
  <si>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</si>
  <si>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</si>
  <si>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</si>
  <si>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</si>
  <si>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</si>
  <si>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</si>
  <si>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</si>
  <si>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</si>
  <si>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</si>
  <si>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</si>
  <si>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</si>
  <si>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</si>
  <si>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</si>
  <si>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</si>
  <si>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</si>
  <si>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</si>
  <si>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</si>
  <si>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</si>
  <si>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</si>
  <si>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</si>
  <si>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</si>
  <si>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</si>
  <si>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</si>
  <si>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</si>
  <si>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</si>
  <si>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</si>
  <si>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</si>
  <si>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</si>
  <si>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</si>
  <si>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</si>
  <si>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</si>
  <si>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</si>
  <si>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</si>
  <si>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</si>
  <si>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</si>
  <si>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</si>
  <si>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</si>
  <si>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</si>
  <si>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</si>
  <si>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</si>
  <si>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</si>
  <si>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</si>
  <si>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</si>
  <si>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</si>
  <si>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</si>
  <si>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</si>
  <si>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</si>
  <si>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</si>
  <si>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</si>
  <si>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</si>
  <si>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</si>
  <si>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</si>
  <si>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</si>
  <si>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</si>
  <si>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</si>
  <si>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</si>
  <si>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</si>
  <si>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</si>
  <si>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</si>
  <si>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</si>
  <si>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</si>
  <si>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</si>
  <si>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</si>
  <si>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</si>
  <si>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</si>
  <si>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</si>
  <si>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</si>
  <si>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</si>
  <si>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</si>
  <si>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</si>
  <si>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</si>
  <si>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</si>
  <si>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</si>
  <si>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</si>
  <si>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</si>
  <si>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</si>
  <si>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</si>
  <si>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</si>
  <si>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</si>
  <si>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</si>
  <si>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</si>
  <si>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</si>
  <si>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</si>
  <si>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</si>
  <si>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</si>
  <si>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</si>
  <si>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</si>
  <si>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</si>
  <si>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</si>
  <si>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</si>
  <si>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</si>
  <si>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</si>
  <si>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</si>
  <si>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</si>
  <si>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</si>
  <si>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</si>
  <si>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</si>
  <si>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</si>
  <si>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</si>
  <si>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</si>
  <si>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</si>
  <si>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</si>
  <si>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</si>
  <si>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</si>
  <si>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</si>
  <si>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</si>
  <si>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</si>
  <si>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</si>
  <si>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</si>
  <si>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</si>
  <si>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</si>
  <si>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</si>
  <si>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</si>
  <si>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</si>
  <si>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</si>
  <si>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</si>
  <si>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</si>
  <si>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</si>
  <si>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</si>
  <si>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</si>
  <si>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</si>
  <si>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</si>
  <si>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</si>
  <si>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</si>
  <si>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</si>
  <si>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</si>
  <si>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</si>
  <si>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</si>
  <si>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</si>
  <si>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</si>
  <si>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</si>
  <si>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</si>
  <si>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</si>
  <si>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</si>
  <si>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</si>
  <si>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</si>
  <si>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</si>
  <si>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</si>
  <si>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</si>
  <si>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</si>
  <si>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</si>
  <si>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</si>
  <si>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</si>
  <si>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</si>
  <si>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</si>
  <si>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</si>
  <si>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</si>
  <si>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</si>
  <si>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</si>
  <si>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</si>
  <si>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</si>
  <si>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</si>
  <si>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</si>
  <si>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</si>
  <si>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</si>
  <si>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</si>
  <si>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</si>
  <si>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</si>
  <si>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</si>
  <si>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</si>
  <si>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</si>
  <si>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</si>
  <si>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</si>
  <si>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</si>
  <si>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</si>
  <si>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</si>
  <si>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</si>
  <si>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</si>
  <si>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</si>
  <si>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</si>
  <si>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</si>
  <si>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</si>
  <si>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</si>
  <si>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</si>
  <si>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</si>
  <si>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</si>
  <si>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</si>
  <si>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</si>
  <si>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</si>
  <si>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</si>
  <si>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</si>
  <si>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</si>
  <si>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</si>
  <si>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</si>
  <si>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</si>
  <si>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</si>
  <si>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</si>
  <si>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</si>
  <si>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</si>
  <si>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</si>
  <si>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</si>
  <si>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</si>
  <si>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</si>
  <si>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</si>
  <si>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</si>
  <si>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</si>
  <si>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</si>
  <si>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</si>
  <si>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</si>
  <si>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</si>
  <si>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</si>
  <si>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</si>
  <si>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</si>
  <si>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</si>
  <si>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</si>
  <si>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</si>
  <si>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</si>
  <si>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</si>
  <si>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</si>
  <si>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</si>
  <si>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</si>
  <si>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</si>
  <si>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</si>
  <si>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</si>
  <si>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</si>
  <si>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</si>
  <si>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</si>
  <si>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</si>
  <si>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</si>
  <si>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</si>
  <si>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</si>
  <si>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</si>
  <si>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</si>
  <si>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</si>
  <si>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</si>
  <si>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</si>
  <si>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</si>
  <si>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</si>
  <si>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</si>
  <si>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</si>
  <si>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</si>
  <si>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</si>
  <si>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</si>
  <si>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</si>
  <si>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</si>
  <si>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</si>
  <si>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</si>
  <si>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</si>
  <si>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</si>
  <si>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</si>
  <si>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</si>
  <si>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</si>
  <si>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</si>
  <si>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</si>
  <si>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</si>
  <si>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</si>
  <si>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</si>
  <si>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</si>
  <si>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</si>
  <si>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</si>
  <si>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</si>
  <si>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</si>
  <si>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</si>
  <si>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</si>
  <si>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</si>
  <si>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</si>
  <si>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</si>
  <si>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</si>
  <si>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</si>
  <si>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</si>
  <si>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</si>
  <si>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</si>
  <si>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</si>
  <si>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</si>
  <si>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</si>
  <si>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</si>
  <si>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</si>
  <si>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</si>
  <si>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</si>
  <si>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</si>
  <si>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</si>
  <si>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</si>
  <si>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</si>
  <si>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</si>
  <si>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</si>
  <si>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</si>
  <si>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</si>
  <si>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</si>
  <si>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</si>
  <si>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</si>
  <si>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</si>
  <si>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</si>
  <si>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</si>
  <si>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</si>
  <si>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</si>
  <si>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</si>
  <si>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</si>
  <si>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</si>
  <si>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</si>
  <si>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</si>
  <si>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</si>
  <si>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</si>
  <si>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</si>
  <si>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</si>
  <si>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</si>
  <si>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</si>
  <si>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</si>
  <si>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</si>
  <si>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</si>
  <si>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</si>
  <si>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</si>
  <si>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</si>
  <si>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</si>
  <si>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</si>
  <si>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</si>
  <si>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</si>
  <si>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</si>
  <si>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</si>
  <si>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</si>
  <si>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</si>
  <si>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</si>
  <si>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</si>
  <si>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</si>
  <si>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</si>
  <si>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</si>
  <si>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</si>
  <si>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</si>
  <si>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</si>
  <si>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</si>
  <si>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</si>
  <si>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</si>
  <si>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</si>
  <si>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</si>
  <si>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</si>
  <si>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</si>
  <si>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</si>
  <si>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</si>
  <si>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</si>
  <si>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</si>
  <si>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</si>
  <si>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</si>
  <si>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</si>
  <si>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</si>
  <si>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</si>
  <si>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</si>
  <si>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</si>
  <si>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</si>
  <si>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</si>
  <si>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</si>
  <si>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</si>
  <si>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</si>
  <si>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</si>
  <si>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</si>
  <si>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</si>
  <si>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</si>
  <si>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</si>
  <si>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</si>
  <si>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</si>
  <si>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</si>
  <si>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</si>
  <si>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</si>
  <si>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</si>
  <si>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</si>
  <si>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</si>
  <si>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</si>
  <si>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</si>
  <si>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</si>
  <si>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</si>
  <si>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</si>
  <si>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</si>
  <si>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</si>
  <si>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</si>
  <si>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</si>
  <si>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</si>
  <si>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</si>
  <si>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</si>
  <si>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</si>
  <si>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</si>
  <si>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</si>
  <si>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</si>
  <si>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</si>
  <si>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</si>
  <si>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</si>
  <si>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</si>
  <si>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</si>
  <si>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</si>
  <si>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</si>
  <si>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</si>
  <si>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</si>
  <si>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</si>
  <si>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</si>
  <si>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</si>
  <si>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</si>
  <si>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</si>
  <si>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</si>
  <si>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</si>
  <si>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</si>
  <si>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</si>
  <si>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</si>
  <si>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</si>
  <si>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</si>
  <si>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</si>
  <si>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</si>
  <si>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</si>
  <si>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</si>
  <si>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</si>
  <si>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</si>
  <si>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</si>
  <si>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</si>
  <si>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</si>
  <si>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</si>
  <si>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</si>
  <si>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</si>
  <si>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</si>
  <si>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</si>
  <si>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</si>
  <si>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</si>
  <si>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</si>
  <si>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</si>
  <si>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</si>
  <si>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</si>
  <si>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</si>
  <si>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</si>
  <si>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</si>
  <si>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</si>
  <si>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</si>
  <si>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</si>
  <si>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</si>
  <si>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</si>
  <si>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</si>
  <si>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</si>
  <si>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</si>
  <si>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</si>
  <si>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</si>
  <si>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</si>
  <si>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</si>
  <si>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</si>
  <si>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</si>
  <si>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</si>
  <si>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</si>
  <si>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</si>
  <si>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</si>
  <si>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</si>
  <si>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</si>
  <si>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</si>
  <si>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</si>
  <si>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</si>
  <si>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</si>
  <si>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</si>
  <si>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</si>
  <si>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</si>
  <si>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</si>
  <si>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</si>
  <si>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</si>
  <si>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</si>
  <si>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</si>
  <si>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</si>
  <si>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</si>
  <si>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</si>
  <si>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</si>
  <si>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</si>
  <si>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</si>
  <si>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</si>
  <si>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</si>
  <si>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</si>
  <si>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</si>
  <si>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</si>
  <si>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</si>
  <si>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</si>
  <si>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</si>
  <si>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</si>
  <si>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</si>
  <si>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</si>
  <si>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</si>
  <si>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</si>
  <si>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</si>
  <si>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</si>
  <si>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</si>
  <si>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</si>
  <si>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</si>
  <si>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</si>
  <si>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</si>
  <si>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</si>
  <si>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</si>
  <si>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</si>
  <si>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</si>
  <si>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</si>
  <si>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</si>
  <si>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</si>
  <si>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</si>
  <si>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</si>
  <si>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</si>
  <si>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</si>
  <si>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</si>
  <si>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</si>
  <si>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</si>
  <si>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</si>
  <si>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</si>
  <si>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</si>
  <si>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</si>
  <si>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</si>
  <si>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</si>
  <si>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</si>
  <si>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</si>
  <si>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</si>
  <si>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</si>
  <si>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</si>
  <si>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</si>
  <si>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</si>
  <si>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</si>
  <si>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</si>
  <si>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</si>
  <si>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</si>
  <si>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</si>
  <si>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</si>
  <si>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</si>
  <si>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</si>
  <si>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</si>
  <si>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</si>
  <si>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</si>
  <si>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</si>
  <si>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</si>
  <si>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</si>
  <si>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</si>
  <si>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</si>
  <si>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</si>
  <si>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</si>
  <si>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</si>
  <si>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</si>
  <si>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</si>
  <si>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</si>
  <si>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</si>
  <si>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</si>
  <si>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</si>
  <si>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</si>
  <si>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</si>
  <si>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</si>
  <si>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</si>
  <si>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</si>
  <si>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</si>
  <si>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</si>
  <si>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</si>
  <si>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</si>
  <si>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</si>
  <si>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</si>
  <si>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</si>
  <si>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</si>
  <si>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</si>
  <si>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</si>
  <si>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</si>
  <si>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</si>
  <si>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</si>
  <si>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</si>
  <si>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</si>
  <si>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</si>
  <si>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</si>
  <si>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</si>
  <si>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</si>
  <si>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</si>
  <si>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</si>
  <si>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</si>
  <si>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</si>
  <si>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</si>
  <si>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</si>
  <si>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</si>
  <si>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</si>
  <si>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</si>
  <si>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</si>
  <si>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</si>
  <si>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</si>
  <si>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</si>
  <si>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</si>
  <si>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</si>
  <si>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</si>
  <si>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</si>
  <si>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</si>
  <si>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</si>
  <si>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</si>
  <si>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</si>
  <si>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</si>
  <si>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</si>
  <si>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</si>
  <si>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</si>
  <si>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</si>
  <si>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</si>
  <si>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</si>
  <si>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</si>
  <si>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</si>
  <si>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</si>
  <si>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</si>
  <si>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</si>
  <si>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</si>
  <si>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</si>
  <si>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</si>
  <si>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</si>
  <si>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</si>
  <si>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</si>
  <si>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</si>
  <si>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</si>
  <si>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</si>
  <si>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</si>
  <si>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</si>
  <si>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</si>
  <si>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</si>
  <si>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</si>
  <si>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</si>
  <si>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</si>
  <si>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</si>
  <si>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</si>
  <si>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</si>
  <si>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</si>
  <si>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</si>
  <si>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</si>
  <si>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</si>
  <si>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</si>
  <si>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</si>
  <si>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</si>
  <si>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</si>
  <si>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</si>
  <si>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</si>
  <si>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</si>
  <si>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</si>
  <si>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</si>
  <si>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</si>
  <si>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</si>
  <si>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</si>
  <si>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</si>
  <si>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</si>
  <si>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</si>
  <si>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</si>
  <si>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</si>
  <si>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</si>
  <si>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</si>
  <si>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</si>
  <si>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</si>
  <si>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</si>
  <si>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</si>
  <si>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</si>
  <si>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</si>
  <si>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</si>
  <si>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</si>
  <si>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</si>
  <si>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</si>
  <si>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</si>
  <si>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</si>
  <si>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</si>
  <si>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</si>
  <si>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</si>
  <si>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</si>
  <si>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</si>
  <si>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</si>
  <si>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</si>
  <si>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</si>
  <si>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</si>
  <si>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</si>
  <si>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</si>
  <si>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</si>
  <si>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</si>
  <si>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</si>
  <si>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</si>
  <si>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</si>
  <si>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</si>
  <si>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</si>
  <si>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</si>
  <si>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</si>
  <si>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</si>
  <si>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</si>
  <si>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</si>
  <si>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</si>
  <si>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</si>
  <si>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</si>
  <si>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</si>
  <si>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</si>
  <si>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</si>
  <si>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</si>
  <si>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</si>
  <si>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</si>
  <si>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</si>
  <si>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</si>
  <si>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</si>
  <si>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</si>
  <si>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</si>
  <si>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</si>
  <si>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</si>
  <si>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</si>
  <si>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</si>
  <si>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</si>
  <si>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</si>
  <si>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</si>
  <si>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</si>
  <si>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</si>
  <si>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</si>
  <si>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</si>
  <si>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</si>
  <si>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</si>
  <si>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</si>
  <si>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</si>
  <si>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</si>
  <si>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</si>
  <si>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</si>
  <si>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</si>
  <si>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</si>
  <si>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</si>
  <si>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</si>
  <si>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</si>
  <si>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</si>
  <si>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</si>
  <si>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</si>
  <si>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</si>
  <si>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</si>
  <si>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</si>
  <si>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</si>
  <si>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</si>
  <si>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</si>
  <si>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</si>
  <si>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</si>
  <si>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</si>
  <si>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</si>
  <si>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</si>
  <si>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</si>
  <si>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</si>
  <si>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</si>
  <si>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</si>
  <si>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</si>
  <si>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</si>
  <si>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</si>
  <si>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</si>
  <si>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</si>
  <si>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</si>
  <si>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</si>
  <si>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</si>
  <si>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</si>
  <si>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</si>
  <si>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</si>
  <si>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</si>
  <si>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</si>
  <si>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</si>
  <si>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</si>
  <si>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</si>
  <si>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</si>
  <si>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</si>
  <si>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</si>
  <si>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</si>
  <si>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</si>
  <si>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</si>
  <si>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</si>
  <si>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</si>
  <si>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</si>
  <si>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</si>
  <si>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</si>
  <si>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</si>
  <si>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</si>
  <si>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</si>
  <si>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</si>
  <si>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</si>
  <si>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</si>
  <si>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</si>
  <si>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</si>
  <si>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</si>
  <si>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</si>
  <si>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</si>
  <si>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</si>
  <si>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</si>
  <si>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</si>
  <si>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</si>
  <si>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</si>
  <si>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</si>
  <si>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</si>
  <si>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</si>
  <si>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</si>
  <si>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</si>
  <si>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</si>
  <si>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</si>
  <si>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</si>
  <si>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</si>
  <si>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</si>
  <si>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</si>
  <si>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</si>
  <si>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</si>
  <si>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</si>
  <si>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</si>
  <si>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</si>
  <si>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</si>
  <si>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</si>
  <si>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</si>
  <si>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</si>
  <si>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</si>
  <si>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</si>
  <si>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</si>
  <si>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</si>
  <si>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</si>
  <si>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</si>
  <si>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</si>
  <si>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</si>
  <si>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</si>
  <si>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</si>
  <si>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</si>
  <si>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</si>
  <si>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</si>
  <si>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</si>
  <si>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</si>
  <si>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</si>
  <si>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</si>
  <si>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</si>
  <si>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</si>
  <si>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</si>
  <si>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</si>
  <si>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</si>
  <si>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</si>
  <si>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</si>
  <si>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</si>
  <si>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</si>
  <si>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</si>
  <si>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</si>
  <si>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</si>
  <si>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</si>
  <si>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</si>
  <si>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</si>
  <si>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</si>
  <si>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</si>
  <si>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</si>
  <si>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</si>
  <si>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</si>
  <si>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</si>
  <si>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</si>
  <si>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</si>
  <si>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</si>
  <si>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</si>
  <si>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</si>
  <si>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</si>
  <si>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</si>
  <si>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</si>
  <si>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</si>
  <si>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</si>
  <si>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</si>
  <si>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</si>
  <si>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</si>
  <si>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</si>
  <si>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</si>
  <si>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</si>
  <si>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</si>
  <si>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</si>
  <si>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</si>
  <si>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</si>
  <si>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</si>
  <si>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</si>
  <si>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</si>
  <si>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</si>
  <si>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</si>
  <si>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</si>
  <si>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</si>
  <si>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</si>
  <si>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</si>
  <si>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</si>
  <si>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</si>
  <si>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</si>
  <si>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</si>
  <si>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</si>
  <si>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</si>
  <si>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</si>
  <si>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</si>
  <si>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</si>
  <si>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</si>
  <si>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</si>
  <si>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</si>
  <si>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</si>
  <si>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</si>
  <si>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</si>
  <si>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</si>
  <si>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</si>
  <si>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</si>
  <si>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</si>
  <si>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</si>
  <si>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</si>
  <si>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</si>
  <si>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</si>
  <si>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</si>
  <si>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</si>
  <si>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</si>
  <si>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</si>
  <si>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</si>
  <si>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</si>
  <si>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</si>
  <si>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</si>
  <si>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</si>
  <si>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</si>
  <si>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</si>
  <si>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</si>
  <si>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</si>
  <si>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</si>
  <si>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</si>
  <si>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</si>
  <si>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</si>
  <si>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</si>
  <si>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</si>
  <si>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</si>
  <si>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</si>
  <si>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</si>
  <si>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</si>
  <si>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</si>
  <si>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</si>
  <si>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</si>
  <si>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</si>
  <si>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</si>
  <si>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</si>
  <si>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</si>
  <si>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</si>
  <si>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</si>
  <si>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</si>
  <si>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</si>
  <si>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</si>
  <si>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</si>
  <si>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</si>
  <si>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</si>
  <si>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</si>
  <si>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</si>
  <si>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</si>
  <si>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</si>
  <si>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</si>
  <si>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</si>
  <si>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</si>
  <si>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</si>
  <si>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</si>
  <si>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</si>
  <si>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</si>
  <si>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</si>
  <si>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</si>
  <si>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</si>
  <si>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</si>
  <si>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</si>
  <si>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</si>
  <si>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</si>
  <si>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</si>
  <si>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</si>
  <si>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</si>
  <si>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</si>
  <si>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</si>
  <si>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</si>
  <si>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</si>
  <si>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</si>
  <si>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</si>
  <si>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</si>
  <si>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</si>
  <si>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</si>
  <si>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</si>
  <si>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</si>
  <si>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</si>
  <si>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</si>
  <si>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</si>
  <si>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</si>
  <si>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</si>
  <si>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</si>
  <si>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</si>
  <si>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</si>
  <si>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</si>
  <si>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</si>
  <si>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</si>
  <si>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</si>
  <si>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</si>
  <si>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</si>
  <si>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</si>
  <si>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</si>
  <si>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</si>
  <si>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</si>
  <si>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</si>
  <si>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</si>
  <si>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</si>
  <si>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</si>
  <si>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</si>
  <si>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</si>
  <si>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</si>
  <si>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</si>
  <si>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</si>
  <si>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</si>
  <si>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</si>
  <si>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</si>
  <si>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</si>
  <si>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</si>
  <si>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</si>
  <si>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</si>
  <si>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</si>
  <si>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</si>
  <si>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</si>
  <si>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</si>
  <si>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</si>
  <si>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</si>
  <si>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</si>
  <si>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</si>
  <si>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</si>
  <si>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</si>
  <si>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</si>
  <si>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</si>
  <si>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</si>
  <si>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</si>
  <si>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</si>
  <si>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</si>
  <si>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</si>
  <si>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</si>
  <si>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</si>
  <si>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</si>
  <si>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</si>
  <si>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</si>
  <si>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</si>
  <si>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</si>
  <si>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</si>
  <si>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</si>
  <si>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</si>
  <si>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</si>
  <si>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</si>
  <si>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</si>
  <si>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</si>
  <si>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</si>
  <si>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</si>
  <si>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</si>
  <si>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</si>
  <si>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</si>
  <si>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</si>
  <si>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</si>
  <si>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</si>
  <si>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</si>
  <si>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</si>
  <si>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</si>
  <si>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</si>
  <si>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</si>
  <si>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</si>
  <si>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</si>
  <si>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</si>
  <si>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</si>
  <si>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</si>
  <si>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</si>
  <si>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</si>
  <si>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</si>
  <si>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</si>
  <si>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</si>
  <si>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</si>
  <si>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</si>
  <si>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</si>
  <si>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</si>
  <si>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</si>
  <si>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</si>
  <si>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</si>
  <si>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</si>
  <si>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</si>
  <si>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</si>
  <si>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</si>
  <si>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</si>
  <si>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</si>
  <si>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</si>
  <si>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</si>
  <si>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</si>
  <si>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</si>
  <si>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</si>
  <si>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</si>
  <si>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</si>
  <si>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</si>
  <si>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</si>
  <si>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</si>
  <si>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</si>
  <si>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</si>
  <si>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</si>
  <si>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</si>
  <si>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</si>
  <si>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</si>
  <si>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</si>
  <si>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</si>
  <si>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</si>
  <si>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</si>
  <si>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</si>
  <si>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</si>
  <si>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</si>
  <si>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</si>
  <si>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</si>
  <si>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</si>
  <si>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</si>
  <si>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</si>
  <si>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</si>
  <si>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</si>
  <si>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</si>
  <si>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</si>
  <si>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</si>
  <si>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</si>
  <si>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</si>
  <si>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</si>
  <si>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</si>
  <si>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</si>
  <si>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</si>
  <si>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</si>
  <si>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</si>
  <si>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</si>
  <si>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</si>
  <si>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</si>
  <si>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</si>
  <si>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</si>
  <si>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</si>
  <si>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</si>
  <si>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</si>
  <si>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</si>
  <si>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</si>
  <si>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</si>
  <si>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</si>
  <si>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</si>
  <si>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</si>
  <si>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</si>
  <si>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</si>
  <si>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</si>
  <si>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</si>
  <si>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</si>
  <si>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</si>
  <si>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</si>
  <si>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</si>
  <si>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</si>
  <si>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</si>
  <si>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</si>
  <si>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</si>
  <si>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</si>
  <si>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</si>
  <si>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</si>
  <si>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</si>
  <si>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</si>
  <si>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</si>
  <si>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</si>
  <si>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</si>
  <si>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</si>
  <si>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</si>
  <si>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</si>
  <si>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</si>
  <si>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</si>
  <si>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</si>
  <si>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</si>
  <si>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</si>
  <si>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</si>
  <si>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</si>
  <si>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</si>
  <si>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</si>
  <si>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</si>
  <si>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</si>
  <si>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</si>
  <si>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</si>
  <si>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</si>
  <si>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</si>
  <si>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</si>
  <si>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</si>
  <si>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</si>
  <si>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</si>
  <si>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</si>
  <si>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</si>
  <si>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</si>
  <si>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</si>
  <si>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</si>
  <si>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</si>
  <si>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</si>
  <si>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</si>
  <si>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</si>
  <si>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</si>
  <si>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</si>
  <si>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</si>
  <si>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</si>
  <si>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</si>
  <si>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</si>
  <si>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</si>
  <si>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</si>
  <si>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</si>
  <si>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</si>
  <si>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</si>
  <si>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</si>
  <si>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</si>
  <si>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</si>
  <si>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</si>
  <si>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</si>
  <si>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</si>
  <si>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</si>
  <si>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</si>
  <si>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</si>
  <si>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</si>
  <si>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</si>
  <si>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</si>
  <si>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</si>
  <si>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</si>
  <si>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</si>
  <si>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</si>
  <si>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</si>
  <si>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</si>
  <si>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</si>
  <si>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</si>
  <si>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</si>
  <si>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</si>
  <si>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</si>
  <si>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</si>
  <si>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</si>
  <si>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</si>
  <si>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</si>
  <si>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</si>
  <si>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</si>
  <si>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</si>
  <si>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</si>
  <si>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</si>
  <si>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</si>
  <si>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</si>
  <si>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</si>
  <si>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</si>
  <si>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</si>
  <si>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</si>
  <si>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</si>
  <si>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</si>
  <si>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</si>
  <si>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</si>
  <si>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</si>
  <si>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</si>
  <si>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</si>
  <si>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</si>
  <si>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</si>
  <si>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</si>
  <si>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</si>
  <si>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</si>
  <si>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</si>
  <si>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</si>
  <si>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</si>
  <si>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</si>
  <si>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</si>
  <si>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</si>
  <si>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</si>
  <si>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</si>
  <si>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</si>
  <si>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</si>
  <si>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</si>
  <si>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</si>
  <si>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</si>
  <si>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</si>
  <si>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</si>
  <si>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</si>
  <si>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</si>
  <si>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</si>
  <si>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</si>
  <si>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</si>
  <si>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</si>
  <si>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</si>
  <si>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</si>
  <si>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</si>
  <si>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</si>
  <si>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</si>
  <si>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</si>
  <si>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</si>
  <si>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</si>
  <si>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</si>
  <si>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</si>
  <si>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</si>
  <si>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</si>
  <si>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</si>
  <si>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</si>
  <si>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</si>
  <si>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</si>
  <si>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</si>
  <si>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</si>
  <si>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</si>
  <si>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</si>
  <si>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</si>
  <si>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</si>
  <si>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</si>
  <si>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</si>
  <si>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</si>
  <si>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</si>
  <si>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</si>
  <si>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</si>
  <si>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</si>
  <si>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</si>
  <si>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</si>
  <si>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</si>
  <si>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</si>
  <si>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</si>
  <si>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</si>
  <si>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</si>
  <si>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</si>
  <si>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</si>
  <si>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</si>
  <si>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</si>
  <si>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</si>
  <si>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</si>
  <si>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</si>
  <si>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</si>
  <si>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</si>
  <si>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</si>
  <si>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</si>
  <si>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</si>
  <si>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</si>
  <si>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</si>
  <si>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</si>
  <si>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</si>
  <si>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</si>
  <si>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</si>
  <si>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</si>
  <si>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</si>
  <si>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</si>
  <si>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</si>
  <si>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</si>
  <si>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</si>
  <si>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</si>
  <si>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</si>
  <si>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</si>
  <si>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</si>
  <si>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</si>
  <si>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</si>
  <si>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</si>
  <si>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</si>
  <si>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</si>
  <si>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</si>
  <si>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</si>
  <si>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</si>
  <si>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</si>
  <si>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</si>
  <si>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</si>
  <si>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</si>
  <si>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</si>
  <si>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</si>
  <si>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</si>
  <si>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</si>
  <si>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</si>
  <si>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</si>
  <si>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</si>
  <si>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</si>
  <si>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</si>
  <si>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</si>
  <si>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</si>
  <si>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</si>
  <si>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</si>
  <si>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</si>
  <si>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</si>
  <si>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</si>
  <si>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</si>
  <si>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</si>
  <si>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</si>
  <si>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</si>
  <si>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</si>
  <si>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</si>
  <si>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</si>
  <si>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</si>
  <si>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</si>
  <si>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</si>
  <si>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</si>
  <si>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</si>
  <si>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</si>
  <si>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</si>
  <si>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</si>
  <si>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</si>
  <si>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</si>
  <si>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</si>
  <si>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</si>
  <si>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</si>
  <si>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</si>
  <si>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</si>
  <si>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</si>
  <si>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</si>
  <si>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</si>
  <si>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</si>
  <si>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</si>
  <si>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</si>
  <si>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</si>
  <si>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</si>
  <si>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</si>
  <si>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</si>
  <si>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</si>
  <si>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</si>
  <si>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</si>
  <si>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</si>
  <si>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</si>
  <si>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</si>
  <si>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</si>
  <si>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</si>
  <si>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</si>
  <si>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</si>
  <si>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</si>
  <si>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</si>
  <si>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</si>
  <si>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</si>
  <si>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</si>
  <si>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</si>
  <si>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</si>
  <si>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</si>
  <si>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</si>
  <si>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</si>
  <si>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</si>
  <si>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</si>
  <si>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</si>
  <si>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</si>
  <si>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</si>
  <si>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</si>
  <si>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</si>
  <si>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</si>
  <si>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</si>
  <si>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</si>
  <si>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</si>
  <si>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</si>
  <si>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</si>
  <si>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</si>
  <si>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</si>
  <si>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</si>
  <si>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</si>
  <si>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</si>
  <si>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</si>
  <si>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</si>
  <si>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</si>
  <si>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</si>
  <si>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</si>
  <si>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</si>
  <si>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</si>
  <si>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</si>
  <si>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</si>
  <si>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</si>
  <si>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</si>
  <si>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</si>
  <si>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</si>
  <si>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</si>
  <si>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</si>
  <si>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</si>
  <si>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</si>
  <si>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</si>
  <si>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</si>
  <si>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</si>
  <si>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</si>
  <si>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</si>
  <si>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</si>
  <si>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</si>
  <si>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</si>
  <si>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</si>
  <si>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</si>
  <si>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</si>
  <si>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</si>
  <si>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</si>
  <si>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</si>
  <si>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</si>
  <si>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</si>
  <si>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</si>
  <si>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</si>
  <si>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</si>
  <si>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</si>
  <si>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</si>
  <si>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</si>
  <si>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</si>
  <si>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</si>
  <si>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</si>
  <si>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</si>
  <si>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</si>
  <si>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</si>
  <si>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</si>
  <si>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</si>
  <si>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</si>
  <si>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</si>
  <si>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</si>
  <si>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</si>
  <si>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</si>
  <si>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</si>
  <si>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</si>
  <si>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</si>
  <si>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</si>
  <si>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</si>
  <si>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</si>
  <si>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</si>
  <si>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</si>
  <si>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</si>
  <si>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</si>
  <si>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</si>
  <si>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</si>
  <si>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</si>
  <si>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</si>
  <si>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</si>
  <si>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</si>
  <si>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</si>
  <si>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</si>
  <si>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</si>
  <si>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</si>
  <si>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</si>
  <si>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</si>
  <si>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</si>
  <si>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</si>
  <si>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</si>
  <si>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</si>
  <si>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</si>
  <si>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</si>
  <si>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</si>
  <si>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</si>
  <si>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</si>
  <si>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</si>
  <si>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</si>
  <si>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</si>
  <si>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</si>
  <si>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</si>
  <si>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</si>
  <si>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</si>
  <si>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</si>
  <si>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</si>
  <si>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</si>
  <si>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</si>
  <si>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</si>
  <si>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</si>
  <si>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</si>
  <si>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</si>
  <si>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</si>
  <si>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</si>
  <si>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</si>
  <si>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</si>
  <si>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</si>
  <si>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</si>
  <si>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</si>
  <si>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</si>
  <si>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</si>
  <si>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</si>
  <si>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</si>
  <si>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</si>
  <si>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</si>
  <si>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</si>
  <si>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</si>
  <si>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</si>
  <si>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</si>
  <si>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</si>
  <si>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</si>
  <si>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</si>
  <si>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</si>
  <si>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</si>
  <si>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</si>
  <si>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</si>
  <si>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</si>
  <si>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</si>
  <si>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</si>
  <si>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</si>
  <si>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</si>
  <si>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</si>
  <si>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</si>
  <si>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</si>
  <si>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</si>
  <si>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</si>
  <si>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</si>
  <si>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</si>
  <si>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</si>
  <si>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</si>
  <si>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</si>
  <si>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</si>
  <si>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</si>
  <si>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</si>
  <si>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</si>
  <si>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</si>
  <si>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</si>
  <si>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</si>
  <si>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</si>
  <si>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</si>
  <si>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</si>
  <si>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</si>
  <si>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</si>
  <si>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</si>
  <si>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</si>
  <si>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</si>
  <si>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</si>
  <si>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</si>
  <si>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</si>
  <si>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</si>
  <si>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</si>
  <si>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</si>
  <si>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</si>
  <si>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</si>
  <si>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</si>
  <si>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</si>
  <si>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</si>
  <si>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</si>
  <si>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</si>
  <si>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</si>
  <si>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</si>
  <si>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</si>
  <si>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</si>
  <si>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</si>
  <si>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</si>
  <si>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</si>
  <si>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</si>
  <si>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</si>
  <si>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</si>
  <si>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</si>
  <si>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</si>
  <si>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</si>
  <si>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</si>
  <si>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</si>
  <si>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</si>
  <si>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</si>
  <si>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</si>
  <si>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</si>
  <si>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</si>
  <si>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</si>
  <si>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</si>
  <si>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</si>
  <si>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</si>
  <si>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</si>
  <si>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</si>
  <si>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</si>
  <si>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</si>
  <si>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</si>
  <si>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</si>
  <si>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</si>
  <si>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</si>
  <si>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</si>
  <si>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</si>
  <si>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</si>
  <si>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</si>
  <si>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</si>
  <si>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</si>
  <si>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</si>
  <si>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</si>
  <si>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</si>
  <si>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</si>
  <si>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</si>
  <si>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</si>
  <si>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</si>
  <si>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</si>
  <si>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</si>
  <si>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</si>
  <si>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</si>
  <si>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</si>
  <si>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</si>
  <si>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</si>
  <si>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</si>
  <si>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</si>
  <si>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</si>
  <si>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</si>
  <si>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</si>
  <si>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</si>
  <si>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</si>
  <si>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</si>
  <si>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</si>
  <si>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</si>
  <si>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</si>
  <si>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</si>
  <si>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</si>
  <si>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</si>
  <si>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</si>
  <si>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</si>
  <si>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</si>
  <si>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</si>
  <si>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</si>
  <si>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</si>
  <si>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</si>
  <si>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</si>
  <si>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</si>
  <si>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</si>
  <si>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</si>
  <si>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</si>
  <si>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</si>
  <si>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</si>
  <si>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</si>
  <si>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</si>
  <si>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</si>
  <si>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</si>
  <si>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</si>
  <si>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</si>
  <si>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</si>
  <si>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</si>
  <si>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</si>
  <si>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</si>
  <si>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</si>
  <si>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</si>
  <si>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</si>
  <si>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</si>
  <si>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</si>
  <si>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</si>
  <si>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</si>
  <si>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</si>
  <si>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</si>
  <si>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</si>
  <si>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</si>
  <si>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</si>
  <si>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</si>
  <si>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</si>
  <si>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</si>
  <si>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</si>
  <si>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</si>
  <si>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</si>
  <si>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</si>
  <si>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</si>
  <si>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</si>
  <si>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</si>
  <si>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</si>
  <si>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</si>
  <si>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</si>
  <si>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</si>
  <si>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</si>
  <si>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</si>
  <si>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</si>
  <si>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</si>
  <si>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</si>
  <si>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</si>
  <si>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</si>
  <si>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</si>
  <si>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</si>
  <si>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</si>
  <si>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</si>
  <si>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</si>
  <si>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</si>
  <si>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</si>
  <si>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</si>
  <si>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</si>
  <si>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</si>
  <si>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</si>
  <si>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</si>
  <si>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</si>
  <si>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</si>
  <si>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</si>
  <si>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</si>
  <si>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</si>
  <si>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</si>
  <si>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</si>
  <si>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</si>
  <si>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</si>
  <si>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</si>
  <si>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</si>
  <si>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</si>
  <si>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</si>
  <si>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</si>
  <si>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</si>
  <si>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</si>
  <si>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</si>
  <si>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</si>
  <si>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</si>
  <si>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</si>
  <si>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</si>
  <si>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</si>
  <si>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</si>
  <si>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</si>
  <si>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</si>
  <si>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</si>
  <si>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</si>
  <si>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</si>
  <si>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</si>
  <si>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</si>
  <si>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</si>
  <si>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</si>
  <si>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</si>
  <si>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</si>
  <si>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</si>
  <si>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</si>
  <si>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</si>
  <si>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</si>
  <si>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</si>
  <si>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</si>
  <si>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</si>
  <si>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</si>
  <si>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</si>
  <si>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</si>
  <si>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</si>
  <si>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</si>
  <si>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</si>
  <si>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</si>
  <si>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</si>
  <si>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</si>
  <si>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</si>
  <si>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</si>
  <si>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</si>
  <si>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</si>
  <si>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</si>
  <si>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</si>
  <si>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</si>
  <si>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</si>
  <si>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</si>
  <si>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</si>
  <si>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</si>
  <si>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</si>
  <si>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</si>
  <si>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</si>
  <si>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</si>
  <si>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</si>
  <si>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</si>
  <si>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</si>
  <si>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</si>
  <si>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</si>
  <si>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</si>
  <si>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</si>
  <si>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</si>
  <si>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</si>
  <si>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</si>
  <si>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</si>
  <si>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</si>
  <si>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</si>
  <si>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</si>
  <si>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</si>
  <si>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</si>
  <si>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</si>
  <si>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</si>
  <si>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</si>
  <si>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</si>
  <si>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</si>
  <si>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</si>
  <si>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</si>
  <si>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</si>
  <si>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</si>
  <si>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</si>
  <si>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</si>
  <si>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</si>
  <si>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</si>
  <si>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</si>
  <si>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</si>
  <si>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</si>
  <si>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</si>
  <si>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</si>
  <si>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</si>
  <si>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</si>
  <si>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</si>
  <si>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</si>
  <si>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</si>
  <si>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</si>
  <si>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</si>
  <si>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</si>
  <si>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</si>
  <si>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</si>
  <si>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</si>
  <si>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</si>
  <si>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</si>
  <si>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</si>
  <si>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</si>
  <si>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</si>
  <si>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</si>
  <si>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</si>
  <si>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</si>
  <si>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</si>
  <si>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</si>
  <si>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</si>
  <si>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</si>
  <si>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</si>
  <si>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</si>
  <si>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</si>
  <si>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</si>
  <si>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</si>
  <si>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</si>
  <si>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</si>
  <si>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</si>
  <si>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</si>
  <si>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</si>
  <si>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</si>
  <si>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</si>
  <si>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</si>
  <si>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</si>
  <si>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</si>
  <si>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</si>
  <si>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</si>
  <si>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</si>
  <si>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</si>
  <si>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</si>
  <si>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</si>
  <si>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</si>
  <si>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</si>
  <si>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</si>
  <si>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</si>
  <si>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</si>
  <si>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</si>
  <si>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</si>
  <si>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</si>
  <si>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</si>
  <si>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</si>
  <si>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</si>
  <si>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</si>
  <si>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</si>
  <si>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</si>
  <si>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</si>
  <si>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</si>
  <si>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</si>
  <si>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</si>
  <si>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</si>
  <si>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</si>
  <si>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</si>
  <si>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</si>
  <si>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</si>
  <si>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</si>
  <si>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</si>
  <si>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</si>
  <si>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</si>
  <si>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</si>
  <si>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</si>
  <si>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</si>
  <si>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</si>
  <si>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</si>
  <si>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</si>
  <si>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</si>
  <si>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</si>
  <si>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</si>
  <si>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</si>
  <si>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</si>
  <si>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</si>
  <si>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</si>
  <si>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</si>
  <si>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</si>
  <si>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</si>
  <si>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</si>
  <si>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</si>
  <si>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</si>
  <si>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</si>
  <si>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</si>
  <si>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</si>
  <si>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</si>
  <si>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</si>
  <si>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</si>
  <si>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</si>
  <si>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</si>
  <si>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</si>
  <si>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</si>
  <si>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</si>
  <si>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</si>
  <si>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</si>
  <si>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</si>
  <si>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</si>
  <si>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</si>
  <si>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</si>
  <si>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</si>
  <si>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</si>
  <si>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</si>
  <si>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</si>
  <si>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</si>
  <si>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</si>
  <si>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</si>
  <si>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</si>
  <si>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</si>
  <si>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</si>
  <si>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</si>
  <si>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</si>
  <si>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</si>
  <si>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</si>
  <si>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</si>
  <si>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</si>
  <si>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</si>
  <si>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</si>
  <si>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</si>
  <si>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</si>
  <si>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</si>
  <si>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</si>
  <si>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</si>
  <si>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</si>
  <si>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</si>
  <si>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</si>
  <si>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</si>
  <si>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</si>
  <si>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</si>
  <si>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</si>
  <si>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</si>
  <si>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</si>
  <si>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</si>
  <si>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</si>
  <si>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</si>
  <si>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</si>
  <si>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</si>
  <si>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</si>
  <si>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</si>
  <si>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</si>
  <si>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</si>
  <si>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</si>
  <si>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</si>
  <si>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</si>
  <si>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</si>
  <si>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</si>
  <si>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</si>
  <si>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</si>
  <si>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</si>
  <si>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</si>
  <si>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</si>
  <si>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</si>
  <si>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</si>
  <si>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</si>
  <si>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</si>
  <si>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</si>
  <si>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</si>
  <si>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</si>
  <si>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</si>
  <si>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</si>
  <si>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</si>
  <si>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</si>
  <si>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</si>
  <si>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</si>
  <si>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</si>
  <si>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</si>
  <si>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</si>
  <si>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</si>
  <si>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</si>
  <si>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</si>
  <si>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</si>
  <si>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</si>
  <si>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</si>
  <si>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</si>
  <si>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</si>
  <si>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</si>
  <si>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</si>
  <si>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</si>
  <si>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</si>
  <si>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</si>
  <si>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</si>
  <si>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</si>
  <si>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</si>
  <si>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</si>
  <si>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</si>
  <si>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</si>
  <si>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</si>
  <si>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</si>
  <si>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</si>
  <si>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</si>
  <si>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</si>
  <si>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</si>
  <si>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</si>
  <si>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</si>
  <si>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</si>
  <si>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</si>
  <si>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</si>
  <si>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</si>
  <si>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</si>
  <si>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</si>
  <si>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</si>
  <si>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</si>
  <si>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</si>
  <si>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</si>
  <si>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</si>
  <si>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</si>
  <si>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</si>
  <si>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</si>
  <si>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</si>
  <si>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</si>
  <si>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</si>
  <si>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</si>
  <si>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</si>
  <si>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</si>
  <si>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</si>
  <si>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</si>
  <si>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</si>
  <si>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</si>
  <si>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</si>
  <si>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</si>
  <si>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</si>
  <si>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</si>
  <si>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</si>
  <si>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</si>
  <si>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</si>
  <si>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</si>
  <si>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</si>
  <si>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</si>
  <si>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</si>
  <si>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</si>
  <si>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</si>
  <si>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</si>
  <si>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</si>
  <si>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</si>
  <si>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</si>
  <si>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</si>
  <si>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</si>
  <si>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</si>
  <si>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</si>
  <si>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</si>
  <si>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</si>
  <si>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</si>
  <si>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</si>
  <si>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</si>
  <si>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</si>
  <si>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</si>
  <si>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</si>
  <si>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</si>
  <si>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</si>
  <si>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</si>
  <si>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</si>
  <si>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</si>
  <si>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</si>
  <si>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</si>
  <si>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</si>
  <si>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</si>
  <si>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</si>
  <si>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</si>
  <si>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</si>
  <si>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</si>
  <si>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</si>
  <si>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</si>
  <si>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</si>
  <si>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</si>
  <si>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</si>
  <si>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</si>
  <si>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</si>
  <si>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</si>
  <si>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</si>
  <si>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</si>
  <si>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</si>
  <si>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</si>
  <si>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</si>
  <si>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</si>
  <si>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</si>
  <si>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</si>
  <si>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</si>
  <si>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</si>
  <si>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</si>
  <si>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</si>
  <si>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</si>
  <si>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</si>
  <si>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</si>
  <si>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</si>
  <si>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</si>
  <si>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</si>
  <si>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</si>
  <si>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</si>
  <si>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</si>
  <si>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</si>
  <si>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</si>
  <si>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</si>
  <si>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</si>
  <si>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</si>
  <si>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</si>
  <si>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</si>
  <si>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</si>
  <si>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</si>
  <si>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</si>
  <si>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</si>
  <si>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</si>
  <si>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</si>
  <si>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</si>
  <si>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</si>
  <si>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</si>
  <si>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</si>
  <si>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</si>
  <si>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</si>
  <si>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</si>
  <si>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</si>
  <si>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</si>
  <si>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</si>
  <si>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</si>
  <si>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</si>
  <si>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</si>
  <si>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</si>
  <si>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</si>
  <si>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</si>
  <si>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</si>
  <si>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</si>
  <si>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</si>
  <si>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</si>
  <si>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</si>
  <si>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</si>
  <si>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</si>
  <si>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</si>
  <si>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</si>
  <si>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</si>
  <si>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</si>
  <si>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</si>
  <si>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</si>
  <si>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</si>
  <si>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</si>
  <si>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</si>
  <si>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</si>
  <si>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</si>
  <si>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</si>
  <si>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</si>
  <si>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</si>
  <si>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</si>
  <si>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</si>
  <si>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</si>
  <si>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</si>
  <si>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</si>
  <si>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</si>
  <si>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</si>
  <si>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</si>
  <si>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</si>
  <si>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</si>
  <si>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</si>
  <si>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</si>
  <si>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</si>
  <si>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</si>
  <si>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</si>
  <si>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</si>
  <si>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</si>
  <si>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</si>
  <si>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</si>
  <si>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</si>
  <si>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</si>
  <si>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</si>
  <si>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</si>
  <si>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</si>
  <si>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</si>
  <si>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</si>
  <si>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</si>
  <si>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</si>
  <si>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</si>
  <si>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</si>
  <si>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</si>
  <si>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</si>
  <si>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</si>
  <si>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</si>
  <si>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</si>
  <si>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</si>
  <si>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</si>
  <si>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</si>
  <si>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</si>
  <si>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</si>
  <si>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</si>
  <si>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</si>
  <si>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</si>
  <si>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</si>
  <si>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</si>
  <si>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</si>
  <si>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</si>
  <si>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</si>
  <si>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</si>
  <si>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</si>
  <si>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</si>
  <si>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</si>
  <si>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</si>
  <si>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</si>
  <si>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</si>
  <si>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</si>
  <si>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</si>
  <si>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</si>
  <si>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</si>
  <si>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</si>
  <si>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</si>
  <si>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</si>
  <si>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</si>
  <si>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</si>
  <si>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</si>
  <si>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</si>
  <si>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</si>
  <si>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</si>
  <si>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</si>
  <si>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</si>
  <si>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</si>
  <si>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</si>
  <si>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</si>
  <si>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</si>
  <si>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</si>
  <si>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</si>
  <si>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</si>
  <si>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</si>
  <si>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</si>
  <si>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</si>
  <si>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</si>
  <si>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</si>
  <si>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</si>
  <si>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</si>
  <si>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</si>
  <si>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</si>
  <si>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</si>
  <si>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</si>
  <si>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</si>
  <si>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</si>
  <si>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</si>
  <si>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</si>
  <si>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</si>
  <si>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</si>
  <si>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</si>
  <si>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</si>
  <si>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</si>
  <si>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</si>
  <si>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</si>
  <si>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</si>
  <si>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</si>
  <si>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</si>
  <si>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</si>
  <si>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</si>
  <si>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</si>
  <si>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</si>
  <si>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</si>
  <si>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</si>
  <si>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</si>
  <si>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</si>
  <si>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</si>
  <si>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</si>
  <si>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</si>
  <si>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</si>
  <si>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</si>
  <si>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</si>
  <si>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</si>
  <si>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</si>
  <si>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</si>
  <si>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</si>
  <si>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</si>
  <si>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</si>
  <si>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</si>
  <si>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</si>
  <si>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</si>
  <si>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</si>
  <si>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</si>
  <si>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</si>
  <si>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</si>
  <si>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</si>
  <si>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</si>
  <si>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</si>
  <si>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</si>
  <si>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</si>
  <si>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</si>
  <si>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</si>
  <si>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</si>
  <si>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</si>
  <si>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</si>
  <si>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</si>
  <si>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</si>
  <si>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</si>
  <si>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</si>
  <si>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</si>
  <si>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</si>
  <si>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</si>
  <si>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</si>
  <si>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</si>
  <si>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</si>
  <si>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</si>
  <si>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</si>
  <si>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</si>
  <si>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</si>
  <si>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</si>
  <si>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</si>
  <si>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</si>
  <si>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</si>
  <si>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</si>
  <si>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</si>
  <si>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</si>
  <si>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</si>
  <si>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</si>
  <si>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</si>
  <si>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</si>
  <si>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</si>
  <si>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</si>
  <si>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</si>
  <si>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</si>
  <si>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</si>
  <si>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</si>
  <si>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</si>
  <si>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</si>
  <si>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</si>
  <si>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</si>
  <si>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</si>
  <si>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</si>
  <si>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</si>
  <si>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</si>
  <si>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</si>
  <si>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</si>
  <si>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</si>
  <si>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</si>
  <si>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</si>
  <si>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</si>
  <si>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</si>
  <si>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</si>
  <si>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</si>
  <si>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</si>
  <si>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</si>
  <si>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</si>
  <si>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</si>
  <si>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</si>
  <si>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</si>
  <si>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</si>
  <si>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</si>
  <si>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</si>
  <si>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</si>
  <si>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</si>
  <si>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</si>
  <si>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</si>
  <si>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</si>
  <si>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</si>
  <si>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</si>
  <si>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</si>
  <si>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</si>
  <si>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</si>
  <si>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</si>
  <si>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</si>
  <si>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</si>
  <si>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</si>
  <si>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</si>
  <si>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</si>
  <si>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</si>
  <si>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</si>
  <si>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</si>
  <si>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</si>
  <si>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</si>
  <si>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</si>
  <si>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</si>
  <si>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</si>
  <si>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</si>
  <si>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</si>
  <si>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</si>
  <si>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</si>
  <si>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</si>
  <si>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</si>
  <si>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</si>
  <si>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</si>
  <si>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</si>
  <si>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</si>
  <si>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</si>
  <si>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</si>
  <si>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</si>
  <si>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</si>
  <si>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</si>
  <si>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</si>
  <si>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</si>
  <si>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</si>
  <si>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</si>
  <si>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</si>
  <si>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</si>
  <si>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</si>
  <si>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</si>
  <si>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</si>
  <si>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</si>
  <si>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</si>
  <si>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</si>
  <si>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</si>
  <si>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</si>
  <si>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</si>
  <si>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</si>
  <si>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</si>
  <si>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</si>
  <si>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</si>
  <si>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</si>
  <si>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</si>
  <si>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</si>
  <si>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</si>
  <si>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</si>
  <si>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</si>
  <si>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</si>
  <si>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</si>
  <si>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</si>
  <si>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</si>
  <si>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</si>
  <si>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</si>
  <si>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</si>
  <si>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</si>
  <si>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</si>
  <si>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</si>
  <si>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</si>
  <si>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</si>
  <si>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</si>
  <si>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</si>
  <si>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</si>
  <si>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</si>
  <si>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</si>
  <si>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</si>
  <si>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</si>
  <si>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</si>
  <si>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</si>
  <si>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</si>
  <si>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</si>
  <si>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</si>
  <si>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</si>
  <si>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</si>
  <si>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</si>
  <si>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</si>
  <si>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</si>
  <si>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</si>
  <si>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</si>
  <si>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</si>
  <si>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</si>
  <si>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</si>
  <si>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</si>
  <si>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</si>
  <si>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</si>
  <si>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</si>
  <si>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</si>
  <si>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</si>
  <si>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</si>
  <si>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</si>
  <si>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</si>
  <si>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</si>
  <si>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</si>
  <si>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</si>
  <si>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</si>
  <si>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</si>
  <si>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</si>
  <si>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</si>
  <si>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</si>
  <si>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</si>
  <si>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</si>
  <si>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</si>
  <si>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</si>
  <si>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</si>
  <si>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</si>
  <si>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</si>
  <si>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</si>
  <si>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</si>
  <si>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</si>
  <si>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</si>
  <si>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</si>
  <si>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</si>
  <si>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</si>
  <si>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</si>
  <si>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</si>
  <si>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</si>
  <si>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</si>
  <si>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</si>
  <si>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</si>
  <si>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</si>
  <si>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</si>
  <si>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</si>
  <si>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</si>
  <si>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</si>
  <si>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</si>
  <si>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</si>
  <si>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</si>
  <si>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</si>
  <si>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</si>
  <si>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</si>
  <si>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</si>
  <si>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</si>
  <si>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</si>
  <si>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</si>
  <si>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</si>
  <si>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</si>
  <si>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</si>
  <si>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</si>
  <si>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</si>
  <si>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</si>
  <si>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</si>
  <si>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</si>
  <si>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</si>
  <si>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</si>
  <si>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</si>
  <si>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</si>
  <si>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</si>
  <si>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</si>
  <si>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</si>
  <si>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</si>
  <si>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</si>
  <si>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</si>
  <si>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</si>
  <si>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</si>
  <si>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</si>
  <si>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</si>
  <si>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</si>
  <si>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</si>
  <si>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</si>
  <si>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</si>
  <si>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</si>
  <si>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</si>
  <si>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</si>
  <si>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</si>
  <si>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</si>
  <si>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</si>
  <si>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</si>
  <si>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</si>
  <si>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</si>
  <si>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</si>
  <si>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</si>
  <si>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</si>
  <si>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</si>
  <si>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</si>
  <si>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</si>
  <si>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</si>
  <si>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</si>
  <si>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</si>
  <si>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</si>
  <si>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</si>
  <si>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</si>
  <si>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</si>
  <si>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</si>
  <si>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</si>
  <si>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</si>
  <si>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</si>
  <si>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</si>
  <si>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</si>
  <si>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</si>
  <si>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</si>
  <si>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</si>
  <si>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</si>
  <si>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</si>
  <si>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</si>
  <si>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</si>
  <si>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</si>
  <si>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</si>
  <si>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</si>
  <si>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</si>
  <si>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</si>
  <si>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</si>
  <si>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</si>
  <si>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</si>
  <si>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</si>
  <si>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</si>
  <si>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</si>
  <si>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</si>
  <si>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</si>
  <si>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</si>
  <si>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</si>
  <si>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</si>
  <si>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</si>
  <si>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</si>
  <si>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</si>
  <si>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</si>
  <si>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</si>
  <si>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</si>
  <si>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</si>
  <si>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</si>
  <si>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</si>
  <si>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</si>
  <si>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</si>
  <si>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</si>
  <si>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</si>
  <si>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</si>
  <si>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</si>
  <si>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</si>
  <si>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</si>
  <si>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</si>
  <si>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</si>
  <si>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</si>
  <si>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</si>
  <si>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</si>
  <si>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</si>
  <si>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</si>
  <si>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</si>
  <si>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</si>
  <si>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</si>
  <si>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</si>
  <si>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</si>
  <si>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</si>
  <si>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</si>
  <si>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</si>
  <si>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</si>
  <si>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</si>
  <si>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</si>
  <si>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</si>
  <si>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</si>
  <si>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</si>
  <si>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</si>
  <si>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</si>
  <si>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</si>
  <si>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</si>
  <si>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</si>
  <si>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</si>
  <si>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</si>
  <si>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</si>
  <si>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</si>
  <si>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</si>
  <si>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</si>
  <si>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</si>
  <si>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</si>
  <si>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</si>
  <si>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</si>
  <si>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</si>
  <si>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</si>
  <si>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</si>
  <si>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</si>
  <si>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</si>
  <si>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</si>
  <si>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</si>
  <si>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</si>
  <si>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</si>
  <si>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</si>
  <si>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</si>
  <si>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</si>
  <si>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</si>
  <si>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</si>
  <si>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</si>
  <si>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</si>
  <si>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</si>
  <si>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</si>
  <si>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</si>
  <si>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</si>
  <si>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</si>
  <si>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</si>
  <si>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</si>
  <si>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</si>
  <si>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</si>
  <si>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</si>
  <si>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</si>
  <si>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</si>
  <si>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</si>
  <si>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</si>
  <si>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</si>
  <si>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</si>
  <si>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</si>
  <si>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</si>
  <si>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</si>
  <si>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</si>
  <si>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</si>
  <si>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</si>
  <si>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</si>
  <si>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</si>
  <si>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</si>
  <si>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</si>
  <si>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</si>
  <si>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</si>
  <si>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</si>
  <si>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</si>
  <si>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</si>
  <si>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</si>
  <si>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</si>
  <si>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</si>
  <si>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</si>
  <si>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</si>
  <si>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</si>
  <si>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</si>
  <si>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</si>
  <si>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</si>
  <si>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</si>
  <si>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</si>
  <si>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</si>
  <si>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</si>
  <si>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</si>
  <si>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</si>
  <si>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</si>
  <si>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</si>
  <si>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</si>
  <si>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</si>
  <si>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</si>
  <si>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</si>
  <si>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</si>
  <si>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</si>
  <si>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</si>
  <si>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</si>
  <si>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</si>
  <si>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</si>
  <si>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</si>
  <si>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</si>
  <si>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</si>
  <si>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</si>
  <si>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</si>
  <si>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</si>
  <si>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</si>
  <si>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</si>
  <si>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</si>
  <si>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</si>
  <si>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</si>
  <si>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</si>
  <si>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</si>
  <si>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</si>
  <si>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</si>
  <si>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</si>
  <si>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</si>
  <si>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</si>
  <si>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</si>
  <si>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</si>
  <si>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</si>
  <si>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</si>
  <si>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</si>
  <si>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</si>
  <si>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</si>
  <si>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</si>
  <si>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</si>
  <si>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</si>
  <si>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</si>
  <si>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</si>
  <si>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</si>
  <si>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</si>
  <si>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</si>
  <si>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</si>
  <si>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</si>
  <si>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</si>
  <si>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</si>
  <si>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</si>
  <si>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</si>
  <si>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</si>
  <si>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</si>
  <si>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</si>
  <si>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</si>
  <si>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</si>
  <si>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</si>
  <si>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</si>
  <si>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</si>
  <si>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</si>
  <si>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</si>
  <si>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</si>
  <si>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</si>
  <si>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</si>
  <si>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</si>
  <si>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</si>
  <si>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</si>
  <si>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</si>
  <si>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</si>
  <si>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</si>
  <si>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</si>
  <si>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</si>
  <si>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</si>
  <si>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</si>
  <si>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</si>
  <si>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</si>
  <si>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</si>
  <si>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</si>
  <si>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</si>
  <si>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</si>
  <si>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</si>
  <si>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</si>
  <si>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</si>
  <si>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</si>
  <si>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</si>
  <si>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</si>
  <si>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</si>
  <si>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</si>
  <si>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</si>
  <si>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</si>
  <si>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</si>
  <si>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</si>
  <si>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</si>
  <si>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</si>
  <si>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</si>
  <si>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</si>
  <si>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</si>
  <si>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</si>
  <si>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</si>
  <si>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</si>
  <si>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</si>
  <si>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</si>
  <si>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</si>
  <si>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</si>
  <si>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</si>
  <si>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</si>
  <si>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</si>
  <si>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</si>
  <si>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</si>
  <si>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</si>
  <si>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</si>
  <si>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</si>
  <si>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</si>
  <si>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</si>
  <si>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</si>
  <si>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</si>
  <si>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</si>
  <si>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</si>
  <si>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</si>
  <si>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</si>
  <si>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</si>
  <si>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</si>
  <si>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</si>
  <si>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</si>
  <si>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</si>
  <si>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</si>
  <si>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</si>
  <si>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</si>
  <si>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</si>
  <si>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</si>
  <si>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</si>
  <si>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</si>
  <si>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</si>
  <si>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</si>
  <si>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</si>
  <si>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</si>
  <si>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</si>
  <si>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</si>
  <si>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</si>
  <si>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</si>
  <si>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</si>
  <si>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</si>
  <si>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</si>
  <si>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</si>
  <si>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</si>
  <si>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</si>
  <si>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</si>
  <si>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</si>
  <si>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</si>
  <si>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</si>
  <si>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</si>
  <si>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</si>
  <si>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</si>
  <si>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</si>
  <si>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</si>
  <si>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</si>
  <si>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</si>
  <si>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</si>
  <si>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</si>
  <si>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</si>
  <si>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</si>
  <si>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</si>
  <si>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</si>
  <si>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</si>
  <si>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</si>
  <si>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</si>
  <si>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</si>
  <si>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</si>
  <si>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</si>
  <si>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</si>
  <si>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</si>
  <si>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</si>
  <si>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</si>
  <si>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</si>
  <si>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</si>
  <si>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</si>
  <si>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</si>
  <si>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</si>
  <si>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</si>
  <si>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</si>
  <si>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</si>
  <si>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</si>
  <si>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</si>
  <si>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</si>
  <si>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</si>
  <si>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</si>
  <si>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</si>
  <si>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</si>
  <si>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</si>
  <si>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</si>
  <si>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</si>
  <si>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</si>
  <si>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</si>
  <si>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</si>
  <si>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</si>
  <si>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</si>
  <si>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</si>
  <si>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</si>
  <si>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</si>
  <si>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</si>
  <si>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</si>
  <si>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</si>
  <si>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</si>
  <si>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</si>
  <si>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</si>
  <si>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</si>
  <si>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</si>
  <si>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</si>
  <si>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</si>
  <si>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</si>
  <si>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</si>
  <si>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</si>
  <si>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</si>
  <si>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</si>
  <si>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</si>
  <si>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</si>
  <si>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</si>
  <si>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</si>
  <si>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</si>
  <si>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</si>
  <si>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</si>
  <si>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</si>
  <si>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</si>
  <si>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</si>
  <si>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</si>
  <si>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</si>
  <si>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</si>
  <si>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</si>
  <si>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</si>
  <si>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</si>
  <si>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</si>
  <si>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</si>
  <si>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</si>
  <si>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</si>
  <si>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</si>
  <si>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</si>
  <si>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</si>
  <si>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</si>
  <si>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</si>
  <si>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</si>
  <si>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</si>
  <si>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</si>
  <si>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</si>
  <si>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</si>
  <si>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</si>
  <si>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</si>
  <si>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</si>
  <si>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</si>
  <si>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</si>
  <si>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</si>
  <si>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</si>
  <si>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</si>
  <si>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</si>
  <si>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</si>
  <si>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</si>
  <si>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</si>
  <si>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</si>
  <si>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</si>
  <si>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</si>
  <si>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</si>
  <si>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</si>
  <si>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</si>
  <si>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</si>
  <si>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</si>
  <si>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</si>
  <si>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</si>
  <si>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</si>
  <si>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</si>
  <si>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</si>
  <si>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</si>
  <si>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</si>
  <si>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</si>
  <si>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</si>
  <si>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</si>
  <si>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</si>
  <si>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</si>
  <si>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</si>
  <si>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</si>
  <si>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</si>
  <si>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</si>
  <si>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</si>
  <si>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</si>
  <si>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</si>
  <si>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</si>
  <si>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</si>
  <si>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</si>
  <si>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</si>
  <si>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</si>
  <si>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</si>
  <si>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</si>
  <si>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</si>
  <si>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</si>
  <si>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</si>
  <si>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</si>
  <si>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</si>
  <si>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</si>
  <si>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</si>
  <si>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</si>
  <si>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</si>
  <si>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</si>
  <si>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</si>
  <si>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</si>
  <si>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</si>
  <si>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</si>
  <si>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</si>
  <si>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</si>
  <si>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</si>
  <si>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</si>
  <si>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</si>
  <si>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</si>
  <si>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</si>
  <si>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</si>
  <si>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</si>
  <si>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</si>
  <si>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</si>
  <si>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</si>
  <si>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</si>
  <si>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</si>
  <si>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</si>
  <si>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</si>
  <si>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</si>
  <si>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</si>
  <si>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</si>
  <si>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</si>
  <si>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</si>
  <si>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</si>
  <si>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</si>
  <si>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</si>
  <si>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</si>
  <si>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</si>
  <si>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</si>
  <si>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</si>
  <si>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</si>
  <si>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</si>
  <si>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</si>
  <si>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</si>
  <si>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</si>
  <si>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</si>
  <si>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</si>
  <si>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</si>
  <si>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</si>
  <si>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</si>
  <si>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</si>
  <si>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</si>
  <si>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</si>
  <si>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</si>
  <si>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</si>
  <si>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</si>
  <si>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</si>
  <si>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</si>
  <si>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</si>
  <si>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</si>
  <si>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</si>
  <si>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</si>
  <si>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</si>
  <si>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</si>
  <si>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</si>
  <si>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</si>
  <si>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</si>
  <si>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</si>
  <si>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</si>
  <si>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</si>
  <si>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</si>
  <si>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</si>
  <si>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</si>
  <si>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</si>
  <si>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</si>
  <si>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</si>
  <si>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</si>
  <si>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</si>
  <si>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</si>
  <si>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</si>
  <si>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</si>
  <si>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</si>
  <si>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</si>
  <si>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</si>
  <si>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</si>
  <si>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</si>
  <si>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</si>
  <si>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</si>
  <si>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</si>
  <si>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</si>
  <si>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</si>
  <si>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</si>
  <si>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</si>
  <si>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</si>
  <si>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</si>
  <si>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</si>
  <si>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</si>
  <si>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</si>
  <si>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</si>
  <si>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</si>
  <si>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</si>
  <si>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</si>
  <si>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</si>
  <si>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</si>
  <si>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</si>
  <si>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</si>
  <si>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</si>
  <si>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</si>
  <si>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</si>
  <si>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</si>
  <si>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</si>
  <si>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</si>
  <si>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</si>
  <si>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</si>
  <si>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</si>
  <si>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</si>
  <si>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</si>
  <si>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</si>
  <si>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</si>
  <si>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</si>
  <si>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</si>
  <si>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</si>
  <si>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</si>
  <si>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</si>
  <si>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</si>
  <si>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</si>
  <si>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</si>
  <si>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</si>
  <si>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</si>
  <si>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</si>
  <si>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</si>
  <si>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</si>
  <si>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</si>
  <si>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</si>
  <si>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</si>
  <si>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</si>
  <si>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</si>
  <si>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</si>
  <si>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</si>
  <si>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</si>
  <si>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</si>
  <si>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</si>
  <si>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</si>
  <si>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</si>
  <si>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</si>
  <si>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</si>
  <si>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</si>
  <si>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</si>
  <si>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</si>
  <si>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</si>
  <si>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</si>
  <si>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</si>
  <si>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</si>
  <si>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</si>
  <si>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</si>
  <si>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</si>
  <si>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</si>
  <si>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</si>
  <si>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</si>
  <si>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</si>
  <si>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</si>
  <si>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</si>
  <si>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</si>
  <si>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</si>
  <si>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</si>
  <si>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</si>
  <si>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</si>
  <si>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</si>
  <si>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</si>
  <si>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</si>
  <si>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</si>
  <si>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</si>
  <si>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</si>
  <si>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</si>
  <si>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</si>
  <si>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</si>
  <si>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</si>
  <si>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</si>
  <si>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</si>
  <si>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</si>
  <si>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</si>
  <si>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</si>
  <si>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</si>
  <si>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</si>
  <si>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</si>
  <si>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</si>
  <si>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</si>
  <si>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</si>
  <si>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</si>
  <si>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</si>
  <si>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</si>
  <si>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</si>
  <si>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</si>
  <si>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</si>
  <si>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</si>
  <si>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</si>
  <si>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</si>
  <si>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</si>
  <si>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</si>
  <si>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</si>
  <si>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</si>
  <si>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</si>
  <si>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</si>
  <si>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</si>
  <si>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</si>
  <si>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</si>
  <si>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</si>
  <si>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</si>
  <si>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</si>
  <si>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</si>
  <si>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</si>
  <si>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</si>
  <si>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</si>
  <si>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</si>
  <si>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</si>
  <si>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</si>
  <si>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</si>
  <si>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</si>
  <si>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</si>
  <si>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</si>
  <si>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</si>
  <si>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</si>
  <si>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</si>
  <si>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</si>
  <si>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</si>
  <si>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</si>
  <si>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</si>
  <si>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</si>
  <si>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</si>
  <si>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</si>
  <si>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</si>
  <si>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</si>
  <si>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</si>
  <si>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</si>
  <si>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</si>
  <si>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</si>
  <si>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</si>
  <si>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</si>
  <si>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</si>
  <si>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</si>
  <si>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</si>
  <si>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</si>
  <si>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</si>
  <si>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</si>
  <si>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</si>
  <si>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</si>
  <si>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</si>
  <si>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</si>
  <si>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</si>
  <si>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</si>
  <si>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</si>
  <si>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</si>
  <si>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</si>
  <si>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</si>
  <si>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</si>
  <si>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</si>
  <si>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</si>
  <si>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</si>
  <si>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</si>
  <si>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</si>
  <si>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</si>
  <si>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</si>
  <si>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</si>
  <si>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</si>
  <si>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</si>
  <si>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</si>
  <si>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</si>
  <si>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</si>
  <si>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</si>
  <si>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</si>
  <si>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</si>
  <si>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</si>
  <si>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</si>
  <si>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</si>
  <si>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</si>
  <si>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</si>
  <si>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</si>
  <si>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</si>
  <si>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</si>
  <si>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</si>
  <si>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</si>
  <si>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</si>
  <si>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</si>
  <si>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</si>
  <si>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</si>
  <si>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</si>
  <si>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</si>
  <si>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</si>
  <si>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</si>
  <si>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</si>
  <si>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</si>
  <si>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</si>
  <si>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</si>
  <si>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</si>
  <si>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</si>
  <si>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</si>
  <si>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</si>
  <si>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</si>
  <si>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</si>
  <si>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</si>
  <si>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</si>
  <si>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</si>
  <si>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</si>
  <si>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</si>
  <si>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</si>
  <si>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</si>
  <si>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</si>
  <si>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</si>
  <si>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</si>
  <si>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</si>
  <si>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</si>
  <si>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</si>
  <si>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</si>
  <si>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</si>
  <si>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</si>
  <si>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</si>
  <si>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</si>
  <si>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</si>
  <si>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</si>
  <si>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</si>
  <si>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</si>
  <si>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</si>
  <si>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</si>
  <si>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</si>
  <si>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</si>
  <si>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</si>
  <si>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</si>
  <si>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</si>
  <si>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</si>
  <si>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</si>
  <si>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</si>
  <si>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</si>
  <si>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</si>
  <si>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</si>
  <si>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</si>
  <si>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</si>
  <si>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</si>
  <si>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</si>
  <si>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</si>
  <si>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</si>
  <si>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</si>
  <si>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</si>
  <si>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</si>
  <si>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</si>
  <si>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</si>
  <si>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</si>
  <si>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</si>
  <si>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</si>
  <si>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</si>
  <si>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</si>
  <si>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</si>
  <si>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</si>
  <si>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</si>
  <si>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</si>
  <si>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</si>
  <si>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</si>
  <si>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</si>
  <si>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</si>
  <si>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</si>
  <si>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</si>
  <si>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</si>
  <si>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</si>
  <si>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</si>
  <si>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</si>
  <si>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</si>
  <si>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</si>
  <si>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</si>
  <si>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</si>
  <si>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</si>
  <si>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</si>
  <si>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</si>
  <si>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</si>
  <si>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</si>
  <si>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</si>
  <si>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</si>
  <si>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</si>
  <si>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</si>
  <si>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</si>
  <si>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</si>
  <si>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</si>
  <si>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</si>
  <si>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</si>
  <si>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</si>
  <si>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</si>
  <si>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</si>
  <si>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</si>
  <si>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</si>
  <si>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</si>
  <si>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</si>
  <si>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</si>
  <si>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</si>
  <si>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</si>
  <si>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</si>
  <si>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</si>
  <si>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</si>
  <si>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</si>
  <si>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</si>
  <si>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</si>
  <si>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</si>
  <si>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</si>
  <si>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</si>
  <si>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</si>
  <si>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</si>
  <si>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</si>
  <si>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</si>
  <si>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</si>
  <si>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</si>
  <si>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</si>
  <si>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</si>
  <si>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</si>
  <si>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</si>
  <si>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</si>
  <si>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</si>
  <si>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</si>
  <si>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</si>
  <si>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</si>
  <si>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</si>
  <si>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</si>
  <si>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</si>
  <si>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</si>
  <si>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</si>
  <si>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</si>
  <si>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</si>
  <si>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</si>
  <si>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</si>
  <si>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</si>
  <si>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</si>
  <si>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</si>
  <si>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</si>
  <si>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</si>
  <si>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</si>
  <si>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</si>
  <si>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</si>
  <si>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</si>
  <si>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</si>
  <si>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</si>
  <si>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</si>
  <si>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</si>
  <si>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</si>
  <si>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</si>
  <si>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</si>
  <si>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</si>
  <si>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</si>
  <si>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</si>
  <si>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</si>
  <si>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</si>
  <si>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</si>
  <si>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</si>
  <si>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</si>
  <si>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</si>
  <si>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</si>
  <si>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</si>
  <si>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</si>
  <si>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</si>
  <si>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</si>
  <si>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</si>
  <si>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</si>
  <si>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</si>
  <si>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</si>
  <si>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</si>
  <si>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</si>
  <si>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</si>
  <si>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</si>
  <si>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</si>
  <si>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</si>
  <si>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</si>
  <si>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</si>
  <si>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</si>
  <si>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</si>
  <si>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</si>
  <si>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</si>
  <si>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</si>
  <si>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</si>
  <si>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</si>
  <si>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</si>
  <si>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</si>
  <si>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</si>
  <si>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</si>
  <si>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</si>
  <si>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</si>
  <si>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</si>
  <si>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</si>
  <si>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</si>
  <si>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</si>
  <si>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</si>
  <si>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</si>
  <si>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</si>
  <si>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</si>
  <si>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</si>
  <si>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</si>
  <si>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</si>
  <si>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</si>
  <si>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</si>
  <si>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</si>
  <si>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</si>
  <si>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</si>
  <si>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</si>
  <si>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</si>
  <si>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</si>
  <si>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</si>
  <si>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</si>
  <si>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</si>
  <si>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</si>
  <si>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</si>
  <si>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</si>
  <si>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</si>
  <si>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</si>
  <si>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</si>
  <si>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</si>
  <si>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</si>
  <si>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</si>
  <si>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</si>
  <si>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</si>
  <si>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</si>
  <si>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</si>
  <si>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</si>
  <si>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</si>
  <si>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</si>
  <si>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</si>
  <si>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</si>
  <si>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</si>
  <si>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</si>
  <si>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</si>
  <si>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</si>
  <si>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</si>
  <si>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</si>
  <si>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</si>
  <si>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</si>
  <si>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</si>
  <si>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</si>
  <si>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</si>
  <si>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</si>
  <si>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</si>
  <si>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</si>
  <si>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</si>
  <si>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</si>
  <si>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</si>
  <si>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</si>
  <si>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</si>
  <si>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</si>
  <si>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</si>
  <si>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</si>
  <si>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</si>
  <si>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</si>
  <si>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</si>
  <si>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</si>
  <si>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</si>
  <si>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</si>
  <si>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</si>
  <si>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</si>
  <si>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</si>
  <si>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</si>
  <si>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</si>
  <si>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</si>
  <si>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</si>
  <si>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</si>
  <si>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</si>
  <si>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</si>
  <si>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</si>
  <si>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</si>
  <si>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</si>
  <si>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</si>
  <si>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</si>
  <si>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</si>
  <si>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</si>
  <si>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</si>
  <si>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</si>
  <si>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</si>
  <si>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</si>
  <si>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</si>
  <si>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</si>
  <si>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</si>
  <si>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</si>
  <si>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</si>
  <si>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</si>
  <si>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</si>
  <si>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</si>
  <si>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</si>
  <si>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</si>
  <si>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</si>
  <si>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</si>
  <si>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</si>
  <si>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</si>
  <si>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</si>
  <si>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</si>
  <si>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</si>
  <si>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</si>
  <si>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</si>
  <si>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</si>
  <si>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</si>
  <si>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</si>
  <si>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</si>
  <si>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</si>
  <si>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</si>
  <si>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</si>
  <si>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</si>
  <si>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</si>
  <si>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</si>
  <si>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</si>
  <si>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</si>
  <si>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</si>
  <si>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</si>
  <si>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</si>
  <si>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</si>
  <si>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</si>
  <si>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</si>
  <si>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</si>
  <si>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</si>
  <si>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</si>
  <si>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</si>
  <si>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</si>
  <si>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</si>
  <si>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</si>
  <si>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</si>
  <si>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</si>
  <si>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</si>
  <si>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</si>
  <si>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</si>
  <si>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</si>
  <si>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</si>
  <si>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</si>
  <si>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</si>
  <si>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</si>
  <si>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</si>
  <si>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</si>
  <si>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</si>
  <si>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</si>
  <si>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</si>
  <si>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</si>
  <si>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</si>
  <si>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</si>
  <si>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</si>
  <si>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</si>
  <si>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</si>
  <si>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</si>
  <si>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</si>
  <si>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</si>
  <si>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</si>
  <si>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</si>
  <si>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</si>
  <si>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</si>
  <si>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</si>
  <si>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</si>
  <si>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</si>
  <si>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</si>
  <si>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</si>
  <si>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</si>
  <si>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</si>
  <si>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</si>
  <si>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</si>
  <si>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</si>
  <si>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</si>
  <si>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</si>
  <si>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</si>
  <si>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</si>
  <si>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</si>
  <si>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</si>
  <si>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</si>
  <si>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</si>
  <si>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</si>
  <si>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</si>
  <si>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</si>
  <si>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</si>
  <si>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</si>
  <si>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</si>
  <si>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</si>
  <si>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</si>
  <si>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</si>
  <si>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</si>
  <si>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</si>
  <si>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</si>
  <si>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</si>
  <si>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</si>
  <si>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</si>
  <si>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</si>
  <si>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</si>
  <si>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</si>
  <si>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</si>
  <si>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</si>
  <si>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</si>
  <si>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</si>
  <si>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</si>
  <si>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</si>
  <si>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</si>
  <si>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</si>
  <si>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</si>
  <si>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</si>
  <si>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</si>
  <si>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</si>
  <si>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</si>
  <si>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</si>
  <si>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</si>
  <si>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</si>
  <si>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</si>
  <si>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</si>
  <si>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</si>
  <si>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</si>
  <si>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</si>
  <si>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</si>
  <si>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</si>
  <si>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</si>
  <si>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</si>
  <si>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</si>
  <si>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</si>
  <si>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</si>
  <si>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</si>
  <si>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</si>
  <si>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</si>
  <si>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</si>
  <si>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</si>
  <si>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</si>
  <si>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</si>
  <si>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</si>
  <si>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</si>
  <si>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</si>
  <si>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</si>
  <si>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</si>
  <si>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</si>
  <si>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</si>
  <si>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</si>
  <si>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</si>
  <si>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</si>
  <si>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</si>
  <si>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</si>
  <si>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</si>
  <si>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</si>
  <si>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</si>
  <si>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</si>
  <si>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</si>
  <si>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</si>
  <si>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</si>
  <si>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</si>
  <si>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</si>
  <si>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</si>
  <si>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</si>
  <si>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</si>
  <si>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</si>
  <si>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</si>
  <si>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</si>
  <si>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</si>
  <si>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</si>
  <si>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</si>
  <si>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</si>
  <si>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</si>
  <si>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</si>
  <si>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</si>
  <si>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</si>
  <si>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</si>
  <si>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</si>
  <si>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</si>
  <si>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</si>
  <si>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</si>
  <si>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</si>
  <si>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</si>
  <si>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</si>
  <si>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</si>
  <si>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</si>
  <si>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</si>
  <si>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</si>
  <si>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</si>
  <si>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</si>
  <si>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</si>
  <si>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</si>
  <si>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</si>
  <si>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</si>
  <si>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</si>
  <si>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</si>
  <si>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</si>
  <si>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</si>
  <si>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</si>
  <si>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</si>
  <si>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</si>
  <si>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</si>
  <si>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</si>
  <si>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</si>
  <si>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</si>
  <si>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</si>
  <si>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</si>
  <si>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</si>
  <si>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</si>
  <si>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</si>
  <si>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</si>
  <si>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</si>
  <si>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</si>
  <si>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</si>
  <si>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</si>
  <si>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</si>
  <si>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</si>
  <si>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</si>
  <si>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</si>
  <si>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</si>
  <si>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</si>
  <si>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</si>
  <si>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</si>
  <si>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</si>
  <si>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</si>
  <si>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</si>
  <si>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</si>
  <si>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</si>
  <si>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</si>
  <si>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</si>
  <si>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</si>
  <si>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</si>
  <si>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</si>
  <si>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</si>
  <si>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</si>
  <si>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</si>
  <si>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</si>
  <si>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</si>
  <si>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</si>
  <si>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</si>
  <si>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</si>
  <si>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</si>
  <si>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</si>
  <si>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</si>
  <si>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</si>
  <si>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</si>
  <si>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</si>
  <si>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</si>
  <si>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</si>
  <si>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</si>
  <si>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</si>
  <si>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</si>
  <si>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</si>
  <si>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</si>
  <si>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</si>
  <si>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</si>
  <si>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</si>
  <si>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</si>
  <si>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</si>
  <si>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</si>
  <si>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</si>
  <si>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</si>
  <si>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</si>
  <si>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</si>
  <si>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</si>
  <si>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</si>
  <si>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</si>
  <si>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</si>
  <si>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</si>
  <si>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</si>
  <si>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</si>
  <si>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</si>
  <si>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</si>
  <si>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</si>
  <si>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</si>
  <si>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</si>
  <si>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</si>
  <si>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</si>
  <si>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</si>
  <si>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</si>
  <si>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</si>
  <si>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</si>
  <si>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</si>
  <si>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</si>
  <si>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</si>
  <si>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</si>
  <si>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</si>
  <si>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</si>
  <si>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</si>
  <si>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</si>
  <si>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</si>
  <si>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</si>
  <si>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</si>
  <si>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</si>
  <si>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</si>
  <si>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</si>
  <si>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</si>
  <si>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</si>
  <si>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</si>
  <si>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</si>
  <si>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</si>
  <si>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</si>
  <si>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</si>
  <si>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</si>
  <si>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</si>
  <si>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</si>
  <si>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</si>
  <si>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</si>
  <si>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</si>
  <si>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</si>
  <si>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</si>
  <si>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</si>
  <si>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</si>
  <si>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</si>
  <si>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</si>
  <si>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</si>
  <si>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</si>
  <si>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</si>
  <si>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</si>
  <si>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</si>
  <si>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</si>
  <si>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</si>
  <si>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</si>
  <si>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</si>
  <si>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</si>
  <si>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</si>
  <si>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</si>
  <si>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</si>
  <si>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</si>
  <si>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</si>
  <si>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</si>
  <si>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</si>
  <si>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</si>
  <si>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</si>
  <si>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</si>
  <si>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</si>
  <si>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</si>
  <si>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</si>
  <si>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</si>
  <si>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</si>
  <si>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</si>
  <si>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</si>
  <si>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</si>
  <si>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</si>
  <si>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</si>
  <si>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</si>
  <si>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</si>
  <si>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</si>
  <si>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</si>
  <si>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</si>
  <si>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</si>
  <si>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</si>
  <si>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</si>
  <si>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</si>
  <si>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</si>
  <si>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</si>
  <si>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</si>
  <si>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</si>
  <si>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</si>
  <si>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</si>
  <si>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</si>
  <si>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</si>
  <si>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</si>
  <si>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</si>
  <si>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</si>
  <si>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</si>
  <si>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</si>
  <si>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</si>
  <si>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</si>
  <si>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</si>
  <si>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</si>
  <si>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</si>
  <si>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</si>
  <si>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</si>
  <si>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</si>
  <si>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</si>
  <si>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</si>
  <si>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</si>
  <si>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</si>
  <si>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</si>
  <si>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</si>
  <si>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</si>
  <si>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</si>
  <si>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</si>
  <si>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</si>
  <si>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</si>
  <si>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</si>
  <si>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</si>
  <si>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</si>
  <si>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</si>
  <si>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</si>
  <si>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</si>
  <si>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</si>
  <si>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</si>
  <si>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</si>
  <si>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</si>
  <si>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</si>
  <si>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</si>
  <si>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</si>
  <si>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</si>
  <si>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</si>
  <si>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</si>
  <si>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</si>
  <si>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</si>
  <si>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</si>
  <si>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</si>
  <si>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</si>
  <si>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</si>
  <si>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</si>
  <si>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</si>
  <si>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</si>
  <si>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</si>
  <si>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</si>
  <si>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</si>
  <si>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</si>
  <si>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</si>
  <si>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</si>
  <si>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</si>
  <si>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</si>
  <si>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</si>
  <si>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</si>
  <si>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</si>
  <si>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</si>
  <si>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</si>
  <si>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</si>
  <si>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</si>
  <si>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</si>
  <si>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</si>
  <si>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</si>
  <si>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</si>
  <si>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</si>
  <si>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</si>
  <si>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</si>
  <si>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</si>
  <si>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</si>
  <si>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</si>
  <si>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</si>
  <si>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</si>
  <si>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</si>
  <si>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</si>
  <si>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</si>
  <si>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</si>
  <si>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</si>
  <si>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</si>
  <si>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</si>
  <si>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</si>
  <si>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</si>
  <si>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</si>
  <si>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</si>
  <si>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</si>
  <si>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</si>
  <si>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</si>
  <si>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</si>
  <si>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</si>
  <si>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</si>
  <si>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</si>
  <si>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</si>
  <si>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</si>
  <si>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</si>
  <si>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</si>
  <si>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</si>
  <si>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</si>
  <si>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</si>
  <si>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</si>
  <si>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</si>
  <si>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</si>
  <si>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</si>
  <si>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</si>
  <si>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</si>
  <si>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</si>
  <si>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</si>
  <si>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</si>
  <si>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</si>
  <si>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</si>
  <si>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</si>
  <si>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</si>
  <si>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</si>
  <si>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</si>
  <si>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</si>
  <si>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</si>
  <si>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</si>
  <si>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</si>
  <si>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</si>
  <si>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</si>
  <si>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</si>
  <si>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</si>
  <si>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</si>
  <si>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</si>
  <si>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</si>
  <si>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</si>
  <si>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</si>
  <si>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</si>
  <si>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</si>
  <si>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</si>
  <si>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</si>
  <si>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</si>
  <si>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</si>
  <si>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</si>
  <si>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</si>
  <si>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</si>
  <si>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</si>
  <si>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</si>
  <si>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</si>
  <si>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</si>
  <si>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</si>
  <si>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</si>
  <si>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</si>
  <si>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</si>
  <si>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</si>
  <si>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</si>
  <si>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</si>
  <si>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</si>
  <si>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</si>
  <si>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</si>
  <si>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</si>
  <si>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</si>
  <si>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</si>
  <si>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</si>
  <si>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</si>
  <si>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</si>
  <si>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</si>
  <si>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</si>
  <si>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</si>
  <si>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</si>
  <si>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</si>
  <si>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</si>
  <si>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</si>
  <si>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</si>
  <si>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</si>
  <si>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</si>
  <si>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</si>
  <si>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</si>
  <si>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</si>
  <si>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</si>
  <si>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</si>
  <si>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</si>
  <si>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</si>
  <si>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</si>
  <si>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</si>
  <si>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</si>
  <si>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</si>
  <si>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</si>
  <si>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</si>
  <si>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</si>
  <si>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</si>
  <si>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</si>
  <si>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</si>
  <si>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</si>
  <si>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</si>
  <si>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</si>
  <si>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</si>
  <si>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</si>
  <si>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</si>
  <si>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</si>
  <si>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</si>
  <si>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</si>
  <si>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</si>
  <si>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</si>
  <si>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</si>
  <si>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</si>
  <si>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</si>
  <si>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</si>
  <si>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</si>
  <si>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</si>
  <si>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</si>
  <si>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</si>
  <si>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</si>
  <si>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</si>
  <si>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</si>
  <si>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</si>
  <si>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</si>
  <si>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</si>
  <si>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</si>
  <si>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</si>
  <si>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</si>
  <si>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</si>
  <si>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</si>
  <si>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</si>
  <si>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</si>
  <si>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</si>
  <si>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</si>
  <si>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</si>
  <si>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</si>
  <si>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</si>
  <si>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</si>
  <si>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</si>
  <si>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</si>
  <si>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</si>
  <si>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</si>
  <si>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</si>
  <si>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</si>
  <si>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</si>
  <si>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</si>
  <si>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</si>
  <si>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</si>
  <si>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</si>
  <si>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</si>
  <si>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</si>
  <si>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</si>
  <si>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</si>
  <si>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</si>
  <si>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</si>
  <si>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</si>
  <si>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</si>
  <si>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</si>
  <si>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</si>
  <si>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</si>
  <si>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</si>
  <si>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</si>
  <si>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</si>
  <si>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</si>
  <si>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</si>
  <si>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</si>
  <si>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</si>
  <si>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</si>
  <si>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</si>
  <si>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</si>
  <si>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</si>
  <si>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</si>
  <si>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</si>
  <si>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</si>
  <si>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</si>
  <si>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</si>
  <si>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</si>
  <si>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</si>
  <si>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</si>
  <si>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</si>
  <si>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</si>
  <si>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</si>
  <si>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</si>
  <si>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</si>
  <si>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</si>
  <si>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</si>
  <si>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</si>
  <si>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</si>
  <si>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</si>
  <si>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</si>
  <si>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</si>
  <si>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</si>
  <si>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</si>
  <si>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</si>
  <si>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</si>
  <si>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</si>
  <si>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</si>
  <si>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</si>
  <si>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</si>
  <si>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</si>
  <si>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</si>
  <si>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</si>
  <si>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</si>
  <si>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</si>
  <si>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</si>
  <si>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</si>
  <si>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</si>
  <si>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</si>
  <si>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</si>
  <si>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</si>
  <si>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</si>
  <si>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</si>
  <si>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</si>
  <si>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</si>
  <si>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</si>
  <si>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</si>
  <si>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</si>
  <si>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</si>
  <si>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</si>
  <si>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</si>
  <si>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</si>
  <si>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</si>
  <si>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</si>
  <si>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</si>
  <si>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</si>
  <si>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</si>
  <si>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</si>
  <si>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</si>
  <si>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</si>
  <si>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</si>
  <si>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</si>
  <si>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</si>
  <si>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</si>
  <si>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</si>
  <si>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</si>
  <si>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</si>
  <si>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</si>
  <si>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</si>
  <si>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</si>
  <si>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</si>
  <si>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</si>
  <si>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</si>
  <si>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</si>
  <si>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</si>
  <si>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</si>
  <si>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</si>
  <si>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</si>
  <si>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</si>
  <si>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</si>
  <si>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</si>
  <si>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</si>
  <si>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</si>
  <si>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</si>
  <si>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</si>
  <si>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</si>
  <si>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</si>
  <si>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</si>
  <si>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</si>
  <si>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</si>
  <si>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</si>
  <si>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</si>
  <si>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</si>
  <si>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</si>
  <si>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</si>
  <si>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</si>
  <si>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</si>
  <si>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</si>
  <si>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</si>
  <si>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</si>
  <si>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</si>
  <si>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</si>
  <si>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</si>
  <si>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</si>
  <si>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</si>
  <si>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</si>
  <si>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</si>
  <si>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</si>
  <si>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</si>
  <si>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</si>
  <si>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</si>
  <si>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</si>
  <si>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</si>
  <si>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</si>
  <si>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</si>
  <si>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</si>
  <si>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</si>
  <si>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</si>
  <si>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</si>
  <si>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</si>
  <si>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</si>
  <si>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</si>
  <si>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</si>
  <si>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</si>
  <si>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</si>
  <si>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</si>
  <si>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</si>
  <si>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</si>
  <si>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</si>
  <si>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</si>
  <si>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</si>
  <si>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</si>
  <si>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</si>
  <si>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</si>
  <si>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</si>
  <si>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</si>
  <si>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</si>
  <si>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</si>
  <si>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</si>
  <si>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</si>
  <si>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</si>
  <si>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</si>
  <si>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</si>
  <si>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</si>
  <si>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</si>
  <si>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</si>
  <si>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</si>
  <si>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</si>
  <si>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</si>
  <si>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</si>
  <si>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</si>
  <si>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</si>
  <si>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</si>
  <si>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</si>
  <si>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</si>
  <si>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</si>
  <si>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</si>
  <si>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</si>
  <si>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</si>
  <si>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</si>
  <si>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</si>
  <si>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</si>
  <si>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</si>
  <si>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</si>
  <si>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</si>
  <si>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</si>
  <si>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</si>
  <si>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</si>
  <si>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</si>
  <si>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</si>
  <si>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</si>
  <si>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</si>
  <si>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</si>
  <si>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</si>
  <si>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</si>
  <si>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</si>
  <si>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</si>
  <si>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</si>
  <si>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</si>
  <si>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</si>
  <si>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</si>
  <si>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</si>
  <si>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</si>
  <si>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</si>
  <si>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</si>
  <si>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</si>
  <si>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</si>
  <si>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</si>
  <si>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</si>
  <si>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</si>
  <si>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</si>
  <si>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</si>
  <si>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</si>
  <si>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</si>
  <si>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</si>
  <si>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</si>
  <si>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</si>
  <si>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</si>
  <si>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</si>
  <si>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</si>
  <si>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</si>
  <si>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</si>
  <si>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</si>
  <si>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</si>
  <si>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</si>
  <si>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</si>
  <si>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</si>
  <si>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</si>
  <si>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</si>
  <si>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</si>
  <si>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</si>
  <si>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</si>
  <si>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</si>
  <si>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</si>
  <si>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</si>
  <si>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</si>
  <si>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</si>
  <si>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</si>
  <si>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</si>
  <si>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</si>
  <si>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</si>
  <si>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</si>
  <si>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</si>
  <si>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</si>
  <si>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</si>
  <si>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</si>
  <si>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</si>
  <si>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</si>
  <si>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</si>
  <si>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</si>
  <si>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</si>
  <si>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</si>
  <si>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</si>
  <si>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</si>
  <si>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</si>
  <si>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</si>
  <si>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</si>
  <si>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</si>
  <si>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</si>
  <si>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</si>
  <si>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</si>
  <si>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</si>
  <si>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</si>
  <si>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</si>
  <si>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</si>
  <si>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</si>
  <si>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</si>
  <si>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</si>
  <si>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</si>
  <si>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</si>
  <si>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</si>
  <si>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</si>
  <si>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</si>
  <si>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</si>
  <si>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</si>
  <si>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</si>
  <si>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</si>
  <si>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</si>
  <si>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</si>
  <si>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</si>
  <si>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</si>
  <si>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</si>
  <si>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</si>
  <si>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</si>
  <si>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</si>
  <si>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</si>
  <si>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</si>
  <si>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</si>
  <si>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</si>
  <si>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</si>
  <si>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</si>
  <si>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</si>
  <si>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</si>
  <si>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</si>
  <si>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</si>
  <si>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</si>
  <si>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</si>
  <si>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</si>
  <si>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</si>
  <si>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</si>
  <si>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</si>
  <si>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</si>
  <si>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</si>
  <si>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</si>
  <si>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</si>
  <si>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</si>
  <si>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</si>
  <si>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</si>
  <si>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</si>
  <si>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</si>
  <si>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</si>
  <si>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</si>
  <si>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</si>
  <si>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</si>
  <si>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</si>
  <si>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</si>
  <si>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</si>
  <si>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</si>
  <si>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</si>
  <si>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</si>
  <si>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</si>
  <si>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</si>
  <si>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</si>
  <si>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</si>
  <si>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</si>
  <si>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</si>
  <si>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</si>
  <si>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</si>
  <si>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</si>
  <si>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</si>
  <si>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</si>
  <si>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</si>
  <si>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</si>
  <si>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</si>
  <si>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</si>
  <si>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</si>
  <si>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</si>
  <si>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</si>
  <si>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</si>
  <si>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</si>
  <si>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</si>
  <si>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</si>
  <si>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</si>
  <si>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</si>
  <si>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</si>
  <si>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</si>
  <si>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</si>
  <si>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</si>
  <si>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</si>
  <si>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</si>
  <si>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</si>
  <si>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</si>
  <si>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</si>
  <si>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</si>
  <si>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</si>
  <si>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</si>
  <si>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</si>
  <si>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</si>
  <si>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</si>
  <si>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</si>
  <si>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</si>
  <si>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</si>
  <si>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</si>
  <si>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</si>
  <si>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</si>
  <si>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</si>
  <si>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</si>
  <si>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</si>
  <si>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</si>
  <si>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</si>
  <si>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</si>
  <si>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</si>
  <si>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</si>
  <si>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</si>
  <si>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</si>
  <si>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</si>
  <si>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</si>
  <si>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</si>
  <si>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</si>
  <si>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</si>
  <si>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</si>
  <si>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</si>
  <si>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</si>
  <si>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</si>
  <si>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</si>
  <si>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</si>
  <si>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</si>
  <si>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</si>
  <si>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</si>
  <si>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</si>
  <si>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</si>
  <si>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</si>
  <si>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</si>
  <si>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</si>
  <si>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</si>
  <si>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</si>
  <si>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</si>
  <si>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</si>
  <si>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</si>
  <si>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</si>
  <si>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</si>
  <si>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</si>
  <si>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</si>
  <si>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</si>
  <si>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</si>
  <si>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</si>
  <si>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</si>
  <si>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</si>
  <si>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</si>
  <si>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</si>
  <si>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</si>
  <si>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</si>
  <si>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</si>
  <si>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</si>
  <si>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</si>
  <si>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</si>
  <si>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</si>
  <si>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</si>
  <si>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</si>
  <si>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</si>
  <si>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</si>
  <si>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</si>
  <si>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</si>
  <si>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</si>
  <si>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</si>
  <si>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</si>
  <si>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</si>
  <si>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</si>
  <si>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</si>
  <si>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</si>
  <si>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</si>
  <si>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</si>
  <si>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</si>
  <si>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</si>
  <si>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</si>
  <si>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</si>
  <si>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</si>
  <si>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</si>
  <si>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</si>
  <si>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</si>
  <si>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</si>
  <si>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</si>
  <si>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</si>
  <si>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</si>
  <si>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</si>
  <si>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</si>
  <si>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</si>
  <si>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</si>
  <si>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</si>
  <si>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</si>
  <si>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</si>
  <si>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</si>
  <si>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</si>
  <si>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</si>
  <si>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</si>
  <si>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</si>
  <si>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</si>
  <si>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</si>
  <si>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</si>
  <si>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</si>
  <si>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</si>
  <si>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</si>
  <si>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</si>
  <si>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</si>
  <si>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</si>
  <si>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</si>
  <si>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</si>
  <si>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</si>
  <si>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</si>
  <si>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</si>
  <si>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</si>
  <si>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</si>
  <si>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</si>
  <si>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</si>
  <si>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</si>
  <si>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</si>
  <si>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</si>
  <si>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</si>
  <si>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</si>
  <si>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</si>
  <si>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</si>
  <si>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</si>
  <si>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</si>
  <si>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</si>
  <si>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</si>
  <si>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</si>
  <si>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</si>
  <si>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</si>
  <si>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</si>
  <si>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</si>
  <si>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</si>
  <si>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</si>
  <si>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</si>
  <si>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</si>
  <si>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</si>
  <si>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</si>
  <si>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</si>
  <si>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</si>
  <si>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</si>
  <si>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</si>
  <si>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</si>
  <si>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</si>
  <si>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</si>
  <si>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</si>
  <si>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</si>
  <si>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</si>
  <si>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</si>
  <si>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</si>
  <si>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</si>
  <si>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</si>
  <si>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</si>
  <si>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</si>
  <si>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</si>
  <si>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</si>
  <si>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</si>
  <si>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</si>
  <si>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</si>
  <si>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</si>
  <si>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</si>
  <si>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</si>
  <si>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</si>
  <si>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</si>
  <si>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</si>
  <si>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</si>
  <si>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</si>
  <si>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</si>
  <si>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</si>
  <si>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</si>
  <si>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</si>
  <si>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</si>
  <si>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</si>
  <si>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</si>
  <si>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</si>
  <si>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</si>
  <si>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</si>
  <si>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</si>
  <si>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</si>
  <si>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</si>
  <si>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</si>
  <si>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</si>
  <si>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</si>
  <si>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</si>
  <si>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</si>
  <si>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</si>
  <si>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</si>
  <si>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</si>
  <si>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</si>
  <si>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</si>
  <si>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</si>
  <si>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</si>
  <si>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</si>
  <si>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</si>
  <si>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</si>
  <si>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</si>
  <si>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</si>
  <si>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</si>
  <si>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</si>
  <si>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</si>
  <si>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</si>
  <si>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</si>
  <si>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</si>
  <si>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</si>
  <si>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</si>
  <si>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</si>
  <si>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</si>
  <si>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</si>
  <si>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</si>
  <si>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</si>
  <si>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</si>
  <si>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</si>
  <si>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</si>
  <si>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</si>
  <si>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</si>
  <si>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</si>
  <si>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</si>
  <si>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</si>
  <si>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</si>
  <si>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</si>
  <si>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</si>
  <si>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</si>
  <si>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</si>
  <si>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</si>
  <si>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</si>
  <si>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</si>
  <si>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</si>
  <si>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</si>
  <si>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</si>
  <si>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</si>
  <si>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</si>
  <si>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</si>
  <si>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</si>
  <si>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</si>
  <si>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</si>
  <si>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</si>
  <si>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</si>
  <si>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</si>
  <si>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</si>
  <si>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</si>
  <si>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</si>
  <si>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</si>
  <si>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</si>
  <si>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</si>
  <si>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</si>
  <si>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</si>
  <si>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</si>
  <si>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</si>
  <si>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</si>
  <si>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</si>
  <si>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</si>
  <si>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</si>
  <si>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</si>
  <si>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</si>
  <si>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</si>
  <si>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</si>
  <si>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</si>
  <si>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</si>
  <si>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</si>
  <si>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</si>
  <si>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</si>
  <si>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</si>
  <si>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</si>
  <si>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</si>
  <si>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</si>
  <si>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</si>
  <si>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</si>
  <si>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</si>
  <si>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</si>
  <si>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</si>
  <si>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</si>
  <si>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</si>
  <si>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</si>
  <si>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</si>
  <si>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</si>
  <si>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</si>
  <si>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</si>
  <si>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</si>
  <si>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</si>
  <si>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</si>
  <si>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</si>
  <si>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</si>
  <si>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</si>
  <si>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</si>
  <si>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</si>
  <si>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</si>
  <si>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</si>
  <si>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</si>
  <si>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</si>
  <si>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</si>
  <si>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</si>
  <si>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</si>
  <si>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</si>
  <si>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</si>
  <si>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</si>
  <si>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</si>
  <si>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</si>
  <si>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</si>
  <si>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</si>
  <si>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</si>
  <si>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</si>
  <si>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</si>
  <si>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</si>
  <si>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</si>
  <si>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</si>
  <si>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</si>
  <si>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</si>
  <si>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</si>
  <si>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</si>
  <si>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</si>
  <si>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</si>
  <si>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</si>
  <si>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</si>
  <si>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</si>
  <si>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</si>
  <si>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</si>
  <si>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</si>
  <si>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</si>
  <si>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</si>
  <si>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</si>
  <si>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</si>
  <si>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</si>
  <si>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</si>
  <si>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</si>
  <si>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</si>
  <si>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</si>
  <si>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</si>
  <si>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</si>
  <si>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</si>
  <si>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</si>
  <si>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</si>
  <si>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</si>
  <si>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</si>
  <si>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</si>
  <si>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</si>
  <si>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</si>
  <si>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</si>
  <si>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</si>
  <si>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</si>
  <si>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</si>
  <si>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</si>
  <si>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</si>
  <si>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</si>
  <si>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</si>
  <si>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</si>
  <si>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</si>
  <si>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</si>
  <si>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</si>
  <si>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</si>
  <si>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</si>
  <si>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</si>
  <si>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</si>
  <si>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</si>
  <si>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</si>
  <si>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</si>
  <si>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</si>
  <si>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</si>
  <si>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</si>
  <si>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</si>
  <si>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</si>
  <si>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</si>
  <si>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</si>
  <si>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</si>
  <si>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</si>
  <si>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</si>
  <si>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</si>
  <si>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</si>
  <si>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</si>
  <si>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</si>
  <si>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</si>
  <si>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</si>
  <si>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</si>
  <si>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</si>
  <si>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</si>
  <si>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</si>
  <si>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</si>
  <si>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</si>
  <si>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</si>
  <si>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</si>
  <si>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</si>
  <si>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</si>
  <si>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</si>
  <si>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</si>
  <si>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</si>
  <si>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</si>
  <si>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</si>
  <si>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</si>
  <si>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</si>
  <si>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</si>
  <si>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</si>
  <si>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</si>
  <si>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</si>
  <si>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</si>
  <si>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</si>
  <si>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</si>
  <si>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</si>
  <si>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</si>
  <si>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</si>
  <si>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</si>
  <si>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</si>
  <si>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</si>
  <si>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</si>
  <si>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</si>
  <si>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</si>
  <si>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</si>
  <si>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</si>
  <si>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</si>
  <si>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</si>
  <si>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</si>
  <si>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</si>
  <si>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</si>
  <si>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</si>
  <si>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</si>
  <si>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</si>
  <si>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</si>
  <si>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</si>
  <si>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</si>
  <si>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</si>
  <si>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</si>
  <si>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</si>
  <si>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</si>
  <si>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</si>
  <si>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</si>
  <si>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</si>
  <si>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</si>
  <si>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</si>
  <si>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</si>
  <si>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</si>
  <si>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</si>
  <si>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</si>
  <si>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</si>
  <si>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</si>
  <si>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</si>
  <si>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</si>
  <si>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</si>
  <si>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</si>
  <si>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</si>
  <si>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</si>
  <si>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</si>
  <si>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</si>
  <si>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</si>
  <si>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</si>
  <si>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</si>
  <si>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</si>
  <si>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</si>
  <si>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</si>
  <si>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</si>
  <si>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</si>
  <si>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</si>
  <si>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</si>
  <si>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</si>
  <si>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</si>
  <si>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</si>
  <si>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</si>
  <si>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</si>
  <si>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</si>
  <si>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</si>
  <si>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</si>
  <si>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</si>
  <si>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</si>
  <si>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</si>
  <si>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</si>
  <si>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</si>
  <si>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</si>
  <si>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</si>
  <si>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</si>
  <si>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</si>
  <si>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</si>
  <si>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</si>
  <si>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</si>
  <si>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</si>
  <si>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</si>
  <si>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</si>
  <si>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</si>
  <si>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</si>
  <si>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</si>
  <si>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</si>
  <si>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</si>
  <si>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</si>
  <si>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</si>
  <si>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</si>
  <si>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</si>
  <si>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</si>
  <si>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</si>
  <si>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</si>
  <si>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</si>
  <si>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</si>
  <si>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</si>
  <si>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</si>
  <si>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</si>
  <si>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</si>
  <si>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</si>
  <si>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</si>
  <si>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</si>
  <si>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</si>
  <si>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</si>
  <si>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</si>
  <si>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</si>
  <si>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</si>
  <si>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</si>
  <si>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</si>
  <si>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</si>
  <si>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</si>
  <si>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</si>
  <si>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</si>
  <si>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</si>
  <si>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</si>
  <si>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</si>
  <si>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</si>
  <si>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</si>
  <si>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</si>
  <si>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</si>
  <si>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</si>
  <si>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</si>
  <si>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</si>
  <si>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</si>
  <si>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</si>
  <si>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</si>
  <si>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</si>
  <si>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</si>
  <si>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</si>
  <si>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</si>
  <si>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</si>
  <si>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</si>
  <si>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</si>
  <si>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</si>
  <si>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</si>
  <si>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</si>
  <si>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</si>
  <si>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</si>
  <si>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</si>
  <si>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</si>
  <si>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</si>
  <si>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</si>
  <si>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</si>
  <si>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</si>
  <si>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</si>
  <si>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</si>
  <si>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</si>
  <si>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</si>
  <si>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</si>
  <si>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</si>
  <si>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</si>
  <si>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</si>
  <si>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</si>
  <si>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</si>
  <si>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</si>
  <si>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</si>
  <si>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</si>
  <si>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</si>
  <si>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</si>
  <si>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</si>
  <si>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</si>
  <si>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</si>
  <si>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</si>
  <si>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</si>
  <si>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</si>
  <si>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</si>
  <si>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</si>
  <si>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</si>
  <si>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</si>
  <si>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</si>
  <si>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</si>
  <si>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</si>
  <si>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</si>
  <si>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</si>
  <si>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</si>
  <si>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</si>
  <si>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</si>
  <si>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</si>
  <si>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</si>
  <si>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</si>
  <si>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</si>
  <si>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</si>
  <si>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</si>
  <si>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</si>
  <si>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</si>
  <si>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</si>
  <si>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</si>
  <si>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</si>
  <si>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</si>
  <si>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</si>
  <si>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</si>
  <si>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</si>
  <si>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</si>
  <si>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</si>
  <si>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</si>
  <si>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</si>
  <si>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</si>
  <si>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</si>
  <si>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</si>
  <si>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</si>
  <si>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</si>
  <si>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</si>
  <si>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</si>
  <si>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</si>
  <si>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</si>
  <si>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</si>
  <si>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</si>
  <si>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</si>
  <si>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</si>
  <si>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</si>
  <si>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</si>
  <si>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</si>
  <si>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</si>
  <si>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</si>
  <si>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</si>
  <si>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</si>
  <si>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</si>
  <si>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</si>
  <si>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</si>
  <si>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</si>
  <si>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</si>
  <si>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</si>
  <si>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</si>
  <si>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</si>
  <si>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</si>
  <si>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</si>
  <si>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</si>
  <si>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</si>
  <si>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</si>
  <si>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</si>
  <si>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</si>
  <si>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</si>
  <si>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</si>
  <si>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</si>
  <si>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</si>
  <si>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</si>
  <si>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</si>
  <si>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</si>
  <si>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</si>
  <si>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</si>
  <si>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</si>
  <si>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</si>
  <si>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</si>
  <si>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</si>
  <si>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</si>
  <si>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</si>
  <si>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</si>
  <si>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</si>
  <si>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</si>
  <si>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</si>
  <si>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</si>
  <si>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</si>
  <si>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</si>
  <si>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</si>
  <si>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</si>
  <si>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</si>
  <si>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</si>
  <si>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</si>
  <si>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</si>
  <si>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</si>
  <si>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</si>
  <si>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</si>
  <si>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</si>
  <si>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</si>
  <si>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</si>
  <si>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</si>
  <si>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</si>
  <si>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</si>
  <si>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</si>
  <si>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</si>
  <si>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</si>
  <si>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</si>
  <si>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</si>
  <si>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</si>
  <si>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</si>
  <si>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</si>
  <si>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</si>
  <si>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</si>
  <si>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</si>
  <si>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</si>
  <si>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</si>
  <si>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</si>
  <si>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</si>
  <si>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</si>
  <si>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</si>
  <si>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</si>
  <si>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</si>
  <si>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</si>
  <si>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</si>
  <si>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</si>
  <si>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</si>
  <si>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</si>
  <si>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</si>
  <si>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</si>
  <si>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</si>
  <si>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</si>
  <si>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</si>
  <si>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</si>
  <si>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</si>
  <si>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</si>
  <si>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</si>
  <si>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</si>
  <si>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</si>
  <si>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</si>
  <si>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</si>
  <si>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</si>
  <si>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</si>
  <si>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</si>
  <si>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</si>
  <si>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</si>
  <si>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</si>
  <si>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</si>
  <si>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</si>
  <si>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</si>
  <si>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</si>
  <si>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</si>
  <si>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</si>
  <si>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</si>
  <si>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</si>
  <si>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</si>
  <si>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</si>
  <si>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</si>
  <si>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</si>
  <si>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</si>
  <si>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</si>
  <si>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</si>
  <si>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</si>
  <si>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</si>
  <si>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</si>
  <si>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</si>
  <si>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</si>
  <si>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</si>
  <si>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</si>
  <si>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</si>
  <si>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</si>
  <si>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</si>
  <si>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</si>
  <si>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</si>
  <si>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</si>
  <si>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</si>
  <si>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</si>
  <si>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</si>
  <si>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</si>
  <si>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</si>
  <si>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</si>
  <si>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</si>
  <si>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</si>
  <si>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</si>
  <si>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</si>
  <si>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</si>
  <si>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</si>
  <si>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</si>
  <si>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</si>
  <si>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</si>
  <si>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</si>
  <si>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</si>
  <si>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</si>
  <si>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</si>
  <si>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</si>
  <si>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</si>
  <si>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</si>
  <si>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</si>
  <si>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</si>
  <si>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</si>
  <si>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</si>
  <si>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</si>
  <si>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</si>
  <si>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</si>
  <si>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</si>
  <si>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</si>
  <si>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</si>
  <si>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</si>
  <si>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</si>
  <si>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</si>
  <si>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</si>
  <si>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</si>
  <si>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</si>
  <si>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</si>
  <si>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</si>
  <si>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</si>
  <si>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</si>
  <si>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</si>
  <si>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</si>
  <si>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</si>
  <si>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</si>
  <si>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</si>
  <si>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</si>
  <si>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</si>
  <si>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</si>
  <si>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</si>
  <si>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</si>
  <si>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</si>
  <si>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</si>
  <si>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</si>
  <si>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</si>
  <si>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</si>
  <si>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</si>
  <si>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</si>
  <si>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</si>
  <si>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</si>
  <si>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</si>
  <si>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</si>
  <si>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</si>
  <si>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</si>
  <si>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</si>
  <si>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</si>
  <si>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</si>
  <si>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</si>
  <si>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</si>
  <si>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</si>
  <si>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</si>
  <si>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</si>
  <si>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</si>
  <si>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</si>
  <si>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</si>
  <si>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</si>
  <si>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</si>
  <si>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</si>
  <si>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</si>
  <si>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</si>
  <si>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</si>
  <si>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</si>
  <si>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</si>
  <si>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</si>
  <si>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</si>
  <si>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</si>
  <si>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</si>
  <si>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</si>
  <si>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</si>
  <si>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</si>
  <si>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</si>
  <si>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</si>
  <si>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</si>
  <si>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</si>
  <si>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</si>
  <si>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</si>
  <si>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</si>
  <si>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</si>
  <si>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</si>
  <si>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</si>
  <si>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</si>
  <si>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</si>
  <si>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</si>
  <si>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</si>
  <si>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</si>
  <si>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</si>
  <si>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</si>
  <si>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</si>
  <si>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</si>
  <si>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</si>
  <si>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</si>
  <si>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</si>
  <si>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</si>
  <si>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</si>
  <si>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</si>
  <si>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</si>
  <si>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</si>
  <si>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</si>
  <si>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</si>
  <si>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</si>
  <si>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</si>
  <si>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</si>
  <si>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</si>
  <si>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</si>
  <si>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</si>
  <si>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</si>
  <si>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</si>
  <si>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</si>
  <si>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</si>
  <si>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</si>
  <si>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</si>
  <si>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</si>
  <si>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</si>
  <si>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</si>
  <si>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</si>
  <si>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</si>
  <si>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</si>
  <si>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</si>
  <si>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</si>
  <si>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</si>
  <si>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</si>
  <si>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</si>
  <si>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</si>
  <si>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</si>
  <si>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</si>
  <si>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</si>
  <si>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</si>
  <si>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</si>
  <si>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</si>
  <si>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</si>
  <si>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</si>
  <si>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</si>
  <si>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</si>
  <si>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</si>
  <si>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</si>
  <si>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</si>
  <si>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</si>
  <si>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</si>
  <si>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</si>
  <si>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</si>
  <si>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</si>
  <si>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</si>
  <si>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</si>
  <si>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</si>
  <si>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</si>
  <si>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</si>
  <si>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</si>
  <si>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</si>
  <si>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</si>
  <si>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</si>
  <si>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</si>
  <si>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</si>
  <si>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</si>
  <si>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</si>
  <si>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</si>
  <si>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</si>
  <si>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</si>
  <si>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</si>
  <si>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</si>
  <si>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</si>
  <si>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</si>
  <si>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</si>
  <si>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</si>
  <si>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</si>
  <si>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</si>
  <si>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</si>
  <si>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</si>
  <si>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</si>
  <si>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</si>
  <si>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</si>
  <si>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</si>
  <si>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</si>
  <si>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</si>
  <si>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</si>
  <si>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</si>
  <si>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</si>
  <si>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</si>
  <si>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</si>
  <si>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</si>
  <si>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</si>
  <si>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</si>
  <si>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</si>
  <si>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</si>
  <si>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</si>
  <si>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</si>
  <si>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</si>
  <si>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</si>
  <si>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</si>
  <si>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</si>
  <si>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</si>
  <si>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</si>
  <si>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</si>
  <si>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</si>
  <si>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</si>
  <si>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</si>
  <si>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</si>
  <si>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</si>
  <si>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</si>
  <si>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</si>
  <si>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</si>
  <si>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</si>
  <si>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</si>
  <si>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</si>
  <si>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</si>
  <si>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</si>
  <si>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</si>
  <si>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</si>
  <si>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</si>
  <si>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</si>
  <si>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</si>
  <si>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</si>
  <si>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</si>
  <si>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</si>
  <si>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</si>
  <si>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</si>
  <si>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</si>
  <si>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</si>
  <si>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</si>
  <si>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</si>
  <si>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</si>
  <si>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</si>
  <si>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</si>
  <si>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</si>
  <si>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</si>
  <si>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</si>
  <si>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</si>
  <si>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</si>
  <si>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</si>
  <si>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</si>
  <si>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</si>
  <si>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</si>
  <si>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</si>
  <si>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</si>
  <si>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</si>
  <si>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</si>
  <si>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</si>
  <si>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</si>
  <si>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</si>
  <si>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</si>
  <si>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</si>
  <si>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</si>
  <si>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</si>
  <si>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</si>
  <si>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</si>
  <si>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</si>
  <si>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</si>
  <si>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</si>
  <si>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</si>
  <si>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</si>
  <si>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</si>
  <si>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</si>
  <si>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</si>
  <si>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</si>
  <si>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</si>
  <si>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</si>
  <si>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</si>
  <si>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</si>
  <si>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</si>
  <si>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</si>
  <si>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</si>
  <si>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</si>
  <si>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</si>
  <si>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</si>
  <si>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</si>
  <si>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</si>
  <si>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</si>
  <si>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</si>
  <si>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</si>
  <si>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</si>
  <si>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</si>
  <si>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</si>
  <si>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</si>
  <si>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</si>
  <si>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</si>
  <si>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</si>
  <si>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</si>
  <si>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</si>
  <si>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</si>
  <si>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</si>
  <si>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</si>
  <si>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</si>
  <si>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</si>
  <si>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</si>
  <si>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</si>
  <si>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</si>
  <si>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</si>
  <si>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</si>
  <si>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</si>
  <si>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</si>
  <si>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</si>
  <si>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</si>
  <si>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</si>
  <si>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</si>
  <si>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</si>
  <si>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</si>
  <si>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</si>
  <si>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</si>
  <si>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</si>
  <si>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</si>
  <si>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</si>
  <si>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</si>
  <si>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</si>
  <si>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</si>
  <si>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</si>
  <si>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</si>
  <si>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</si>
  <si>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</si>
  <si>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</si>
  <si>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</si>
  <si>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</si>
  <si>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</si>
  <si>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</si>
  <si>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</si>
  <si>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</si>
  <si>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</si>
  <si>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</si>
  <si>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</si>
  <si>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</si>
  <si>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</si>
  <si>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</si>
  <si>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</si>
  <si>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</si>
  <si>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</si>
  <si>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</si>
  <si>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</si>
  <si>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</si>
  <si>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</si>
  <si>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</si>
  <si>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</si>
  <si>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</si>
  <si>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</si>
  <si>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</si>
  <si>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</si>
  <si>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</si>
  <si>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</si>
  <si>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</si>
  <si>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</si>
  <si>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</si>
  <si>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</si>
  <si>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</si>
  <si>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</si>
  <si>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</si>
  <si>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</si>
  <si>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</si>
  <si>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</si>
  <si>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</si>
  <si>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</si>
  <si>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</si>
  <si>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</si>
  <si>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</si>
  <si>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</si>
  <si>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</si>
  <si>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</si>
  <si>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</si>
  <si>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</si>
  <si>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</si>
  <si>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</si>
  <si>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</si>
  <si>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</si>
  <si>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</si>
  <si>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</si>
  <si>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</si>
  <si>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</si>
  <si>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</si>
  <si>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</si>
  <si>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</si>
  <si>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</si>
  <si>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</si>
  <si>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</si>
  <si>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</si>
  <si>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</si>
  <si>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</si>
  <si>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</si>
  <si>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</si>
  <si>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</si>
  <si>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</si>
  <si>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</si>
  <si>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</si>
  <si>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</si>
  <si>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</si>
  <si>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</si>
  <si>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</si>
  <si>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</si>
  <si>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</si>
  <si>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</si>
  <si>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</si>
  <si>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</si>
  <si>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</si>
  <si>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</si>
  <si>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</si>
  <si>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</si>
  <si>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</si>
  <si>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</si>
  <si>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</si>
  <si>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</si>
  <si>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</si>
  <si>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</si>
  <si>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</si>
  <si>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</si>
  <si>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</si>
  <si>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</si>
  <si>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</si>
  <si>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</si>
  <si>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</si>
  <si>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</si>
  <si>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</si>
  <si>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</si>
  <si>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</si>
  <si>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</si>
  <si>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</si>
  <si>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</si>
  <si>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</si>
  <si>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</si>
  <si>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</si>
  <si>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</si>
  <si>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</si>
  <si>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</si>
  <si>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</si>
  <si>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</si>
  <si>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</si>
  <si>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</si>
  <si>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</si>
  <si>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</si>
  <si>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</si>
  <si>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</si>
  <si>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</si>
  <si>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</si>
  <si>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</si>
  <si>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</si>
  <si>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</si>
  <si>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</si>
  <si>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</si>
  <si>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</si>
  <si>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</si>
  <si>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</si>
  <si>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</si>
  <si>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</si>
  <si>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</si>
  <si>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</si>
  <si>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</si>
  <si>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</si>
  <si>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</si>
  <si>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</si>
  <si>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</si>
  <si>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</si>
  <si>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</si>
  <si>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</si>
  <si>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</si>
  <si>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</si>
  <si>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</si>
  <si>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</si>
  <si>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</si>
  <si>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</si>
  <si>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</si>
  <si>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</si>
  <si>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</si>
  <si>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</si>
  <si>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</si>
  <si>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</si>
  <si>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</si>
  <si>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</si>
  <si>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</si>
  <si>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</si>
  <si>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</si>
  <si>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</si>
  <si>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</si>
  <si>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</si>
  <si>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</si>
  <si>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</si>
  <si>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</si>
  <si>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</si>
  <si>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</si>
  <si>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</si>
  <si>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</si>
  <si>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</si>
  <si>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</si>
  <si>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</si>
  <si>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</si>
  <si>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</si>
  <si>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</si>
  <si>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</si>
  <si>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</si>
  <si>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</si>
  <si>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</si>
  <si>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</si>
  <si>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</si>
  <si>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</si>
  <si>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</si>
  <si>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</si>
  <si>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</si>
  <si>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</si>
  <si>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</si>
  <si>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</si>
  <si>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</si>
  <si>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</si>
  <si>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</si>
  <si>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</si>
  <si>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</si>
  <si>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</si>
  <si>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</si>
  <si>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</si>
  <si>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</si>
  <si>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</si>
  <si>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</si>
  <si>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</si>
  <si>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</si>
  <si>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</si>
  <si>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</si>
  <si>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</si>
  <si>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</si>
  <si>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</si>
  <si>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</si>
  <si>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</si>
  <si>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</si>
  <si>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</si>
  <si>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</si>
  <si>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</si>
  <si>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</si>
  <si>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</si>
  <si>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</si>
  <si>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</si>
  <si>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</si>
  <si>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</si>
  <si>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</si>
  <si>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</si>
  <si>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</si>
  <si>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</si>
  <si>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</si>
  <si>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</si>
  <si>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</si>
  <si>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</si>
  <si>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</si>
  <si>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</si>
  <si>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</si>
  <si>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</si>
  <si>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</si>
  <si>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</si>
  <si>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</si>
  <si>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</si>
  <si>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</si>
  <si>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</si>
  <si>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</si>
  <si>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</si>
  <si>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</si>
  <si>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</si>
  <si>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</si>
  <si>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</si>
  <si>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</si>
  <si>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</si>
  <si>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</si>
  <si>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</si>
  <si>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</si>
  <si>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</si>
  <si>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</si>
  <si>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</si>
  <si>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</si>
  <si>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</si>
  <si>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</si>
  <si>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</si>
  <si>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</si>
  <si>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</si>
  <si>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</si>
  <si>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</si>
  <si>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</si>
  <si>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</si>
  <si>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</si>
  <si>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</si>
  <si>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</si>
  <si>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</si>
  <si>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</si>
  <si>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</si>
  <si>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</si>
  <si>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</si>
  <si>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</si>
  <si>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</si>
  <si>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</si>
  <si>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</si>
  <si>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</si>
  <si>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</si>
  <si>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</si>
  <si>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</si>
  <si>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</si>
  <si>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</si>
  <si>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</si>
  <si>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</si>
  <si>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</si>
  <si>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</si>
  <si>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</si>
  <si>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</si>
  <si>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</si>
  <si>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</si>
  <si>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</si>
  <si>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</si>
  <si>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</si>
  <si>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</si>
  <si>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</si>
  <si>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</si>
  <si>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</si>
  <si>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</si>
  <si>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</si>
  <si>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</si>
  <si>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</si>
  <si>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</si>
  <si>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</si>
  <si>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</si>
  <si>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</si>
  <si>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</si>
  <si>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</si>
  <si>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</si>
  <si>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</si>
  <si>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</si>
  <si>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</si>
  <si>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</si>
  <si>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</si>
  <si>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</si>
  <si>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</si>
  <si>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</si>
  <si>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</si>
  <si>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</si>
  <si>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</si>
  <si>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</si>
  <si>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</si>
  <si>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</si>
  <si>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</si>
  <si>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</si>
  <si>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</si>
  <si>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</si>
  <si>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</si>
  <si>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</si>
  <si>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</si>
  <si>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</si>
  <si>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</si>
  <si>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</si>
  <si>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</si>
  <si>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</si>
  <si>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</si>
  <si>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</si>
  <si>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</si>
  <si>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</si>
  <si>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</si>
  <si>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</si>
  <si>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</si>
  <si>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</si>
  <si>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</si>
  <si>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</si>
  <si>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</si>
  <si>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</si>
  <si>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</si>
  <si>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</si>
  <si>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</si>
  <si>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</si>
  <si>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</si>
  <si>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</si>
  <si>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</si>
  <si>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</si>
  <si>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</si>
  <si>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</si>
  <si>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</si>
  <si>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</si>
  <si>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</si>
  <si>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</si>
  <si>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</si>
  <si>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</si>
  <si>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</si>
  <si>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</si>
  <si>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</si>
  <si>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</si>
  <si>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</si>
  <si>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</si>
  <si>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</si>
  <si>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</si>
  <si>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</si>
  <si>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</si>
  <si>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</si>
  <si>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</si>
  <si>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</si>
  <si>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</si>
  <si>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</si>
  <si>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</si>
  <si>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</si>
  <si>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</si>
  <si>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</si>
  <si>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</si>
  <si>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</si>
  <si>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</si>
  <si>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</si>
  <si>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</si>
  <si>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</si>
  <si>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</si>
  <si>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</si>
  <si>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</si>
  <si>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</si>
  <si>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</si>
  <si>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</si>
  <si>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</si>
  <si>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</si>
  <si>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</si>
  <si>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</si>
  <si>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</si>
  <si>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</si>
  <si>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</si>
  <si>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</si>
  <si>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</si>
  <si>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</si>
  <si>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</si>
  <si>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</si>
  <si>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</si>
  <si>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</si>
  <si>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</si>
  <si>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</si>
  <si>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</si>
  <si>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</si>
  <si>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</si>
  <si>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</si>
  <si>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</si>
  <si>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</si>
  <si>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</si>
  <si>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</si>
  <si>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</si>
  <si>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</si>
  <si>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</si>
  <si>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</si>
  <si>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</si>
  <si>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</si>
  <si>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</si>
  <si>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</si>
  <si>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</si>
  <si>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</si>
  <si>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</si>
  <si>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</si>
  <si>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</si>
  <si>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</si>
  <si>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</si>
  <si>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</si>
  <si>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</si>
  <si>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</si>
  <si>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</si>
  <si>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</si>
  <si>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</si>
  <si>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</si>
  <si>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</si>
  <si>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</si>
  <si>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</si>
  <si>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</si>
  <si>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</si>
  <si>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</si>
  <si>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</si>
  <si>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</si>
  <si>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</si>
  <si>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</si>
  <si>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</si>
  <si>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</si>
  <si>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</si>
  <si>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</si>
  <si>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</si>
  <si>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</si>
  <si>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</si>
  <si>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</si>
  <si>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</si>
  <si>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</si>
  <si>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</si>
  <si>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</si>
  <si>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</si>
  <si>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</si>
  <si>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</si>
  <si>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</si>
  <si>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</si>
  <si>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</si>
  <si>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</si>
  <si>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</si>
  <si>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</si>
  <si>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</si>
  <si>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</si>
  <si>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</si>
  <si>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</si>
  <si>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</si>
  <si>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</si>
  <si>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</si>
  <si>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</si>
  <si>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</si>
  <si>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</si>
  <si>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</si>
  <si>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</si>
  <si>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</si>
  <si>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</si>
  <si>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</si>
  <si>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</si>
  <si>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</si>
  <si>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</si>
  <si>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</si>
  <si>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</si>
  <si>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</si>
  <si>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</si>
  <si>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</si>
  <si>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</si>
  <si>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</si>
  <si>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</si>
  <si>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</si>
  <si>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</si>
  <si>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</si>
  <si>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</si>
  <si>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</si>
  <si>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</si>
  <si>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</si>
  <si>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</si>
  <si>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</si>
  <si>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</si>
  <si>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</si>
  <si>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</si>
  <si>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</si>
  <si>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</si>
  <si>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</si>
  <si>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</si>
  <si>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</si>
  <si>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</si>
  <si>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</si>
  <si>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</si>
  <si>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</si>
  <si>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</si>
  <si>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</si>
  <si>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</si>
  <si>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</si>
  <si>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</si>
  <si>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</si>
  <si>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</si>
  <si>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</si>
  <si>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</si>
  <si>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</si>
  <si>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</si>
  <si>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</si>
  <si>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</si>
  <si>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</si>
  <si>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</si>
  <si>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</si>
  <si>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</si>
  <si>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</si>
  <si>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</si>
  <si>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</si>
  <si>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</si>
  <si>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</si>
  <si>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</si>
  <si>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</si>
  <si>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</si>
  <si>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</si>
  <si>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</si>
  <si>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</si>
  <si>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</si>
  <si>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</si>
  <si>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</si>
  <si>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</si>
  <si>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</si>
  <si>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</si>
  <si>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</si>
  <si>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</si>
  <si>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</si>
  <si>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</si>
  <si>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</si>
  <si>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</si>
  <si>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</si>
  <si>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</si>
  <si>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</si>
  <si>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</si>
  <si>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</si>
  <si>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</si>
  <si>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</si>
  <si>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</si>
  <si>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</si>
  <si>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</si>
  <si>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</si>
  <si>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</si>
  <si>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</si>
  <si>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</si>
  <si>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</si>
  <si>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</si>
  <si>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</si>
  <si>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</si>
  <si>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</si>
  <si>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</si>
  <si>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</si>
  <si>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</si>
  <si>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</si>
  <si>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</si>
  <si>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</si>
  <si>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</si>
  <si>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</si>
  <si>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</si>
  <si>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</si>
  <si>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</si>
  <si>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</si>
  <si>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</si>
  <si>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</si>
  <si>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</si>
  <si>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</si>
  <si>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</si>
  <si>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</si>
  <si>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</si>
  <si>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</si>
  <si>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</si>
  <si>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</si>
  <si>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</si>
  <si>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</si>
  <si>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</si>
  <si>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</si>
  <si>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</si>
  <si>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</si>
  <si>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</si>
  <si>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</si>
  <si>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</si>
  <si>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</si>
  <si>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</si>
  <si>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</si>
  <si>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</si>
  <si>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</si>
  <si>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</si>
  <si>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</si>
  <si>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</si>
  <si>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</si>
  <si>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</si>
  <si>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</si>
  <si>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</si>
  <si>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</si>
  <si>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</si>
  <si>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</si>
  <si>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</si>
  <si>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</si>
  <si>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</si>
  <si>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</si>
  <si>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</si>
  <si>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</si>
  <si>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</si>
  <si>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</si>
  <si>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</si>
  <si>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</si>
  <si>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</si>
  <si>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</si>
  <si>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</si>
  <si>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</si>
  <si>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</si>
  <si>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</si>
  <si>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</si>
  <si>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</si>
  <si>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</si>
  <si>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</si>
  <si>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</si>
  <si>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</si>
  <si>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</si>
  <si>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</si>
  <si>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</si>
  <si>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</si>
  <si>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</si>
  <si>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</si>
  <si>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</si>
  <si>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</si>
  <si>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</si>
  <si>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</si>
  <si>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</si>
  <si>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</si>
  <si>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</si>
  <si>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</si>
  <si>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</si>
  <si>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</si>
  <si>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</si>
  <si>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</si>
  <si>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</si>
  <si>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</si>
  <si>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</si>
  <si>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</si>
  <si>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</si>
  <si>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</si>
  <si>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</si>
  <si>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</si>
  <si>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</si>
  <si>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</si>
  <si>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</si>
  <si>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</si>
  <si>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</si>
  <si>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</si>
  <si>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</si>
  <si>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</si>
  <si>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</si>
  <si>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</si>
  <si>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</si>
  <si>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</si>
  <si>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</si>
  <si>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</si>
  <si>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</si>
  <si>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</si>
  <si>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</si>
  <si>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</si>
  <si>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</si>
  <si>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</si>
  <si>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</si>
  <si>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</si>
  <si>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</si>
  <si>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</si>
  <si>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</si>
  <si>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</si>
  <si>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</si>
  <si>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</si>
  <si>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</si>
  <si>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</si>
  <si>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</si>
  <si>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</si>
  <si>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</si>
  <si>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</si>
  <si>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</si>
  <si>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</si>
  <si>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</si>
  <si>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</si>
  <si>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</si>
  <si>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</si>
  <si>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</si>
  <si>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</si>
  <si>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</si>
  <si>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</si>
  <si>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</si>
  <si>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</si>
  <si>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</si>
  <si>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</si>
  <si>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</si>
  <si>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</si>
  <si>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</si>
  <si>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</si>
  <si>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</si>
  <si>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</si>
  <si>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</si>
  <si>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</si>
  <si>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</si>
  <si>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</si>
  <si>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</si>
  <si>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</si>
  <si>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</si>
  <si>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</si>
  <si>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</si>
  <si>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</si>
  <si>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</si>
  <si>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</si>
  <si>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</si>
  <si>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</si>
  <si>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</si>
  <si>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</si>
  <si>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</si>
  <si>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</si>
  <si>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</si>
  <si>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</si>
  <si>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</si>
  <si>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</si>
  <si>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</si>
  <si>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</si>
  <si>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</si>
  <si>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</si>
  <si>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</si>
  <si>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</si>
  <si>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</si>
  <si>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</si>
  <si>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</si>
  <si>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</si>
  <si>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</si>
  <si>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</si>
  <si>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</si>
  <si>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</si>
  <si>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</si>
  <si>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</si>
  <si>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</si>
  <si>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</si>
  <si>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</si>
  <si>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</si>
  <si>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</si>
  <si>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</si>
  <si>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</si>
  <si>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</si>
  <si>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</si>
  <si>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</si>
  <si>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</si>
  <si>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</si>
  <si>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</si>
  <si>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</si>
  <si>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</si>
  <si>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</si>
  <si>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</si>
  <si>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</si>
  <si>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</si>
  <si>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</si>
  <si>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</si>
  <si>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</si>
  <si>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</si>
  <si>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</si>
  <si>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</si>
  <si>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</si>
  <si>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</si>
  <si>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</si>
  <si>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</si>
  <si>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</si>
  <si>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</si>
  <si>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</si>
  <si>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</si>
  <si>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</si>
  <si>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</si>
  <si>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</si>
  <si>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</si>
  <si>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</si>
  <si>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</si>
  <si>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</si>
  <si>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</si>
  <si>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</si>
  <si>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</si>
  <si>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</si>
  <si>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</si>
  <si>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</si>
  <si>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</si>
  <si>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</si>
  <si>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</si>
  <si>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</si>
  <si>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</si>
  <si>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</si>
  <si>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</si>
  <si>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</si>
  <si>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</si>
  <si>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</si>
  <si>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</si>
  <si>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</si>
  <si>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</si>
  <si>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</si>
  <si>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</si>
  <si>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</si>
  <si>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</si>
  <si>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</si>
  <si>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</si>
  <si>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</si>
  <si>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</si>
  <si>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</si>
  <si>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</si>
  <si>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</si>
  <si>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</si>
  <si>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</si>
  <si>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</si>
  <si>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</si>
  <si>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</si>
  <si>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</si>
  <si>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</si>
  <si>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</si>
  <si>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</si>
  <si>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</si>
  <si>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</si>
  <si>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</si>
  <si>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</si>
  <si>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</si>
  <si>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</si>
  <si>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</si>
  <si>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</si>
  <si>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</si>
  <si>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</si>
  <si>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</si>
  <si>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</si>
  <si>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</si>
  <si>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</si>
  <si>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</si>
  <si>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</si>
  <si>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</si>
  <si>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</si>
  <si>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</si>
  <si>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</si>
  <si>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</si>
  <si>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</si>
  <si>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</si>
  <si>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</si>
  <si>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</si>
  <si>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</si>
  <si>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</si>
  <si>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</si>
  <si>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</si>
  <si>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</si>
  <si>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</si>
  <si>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</si>
  <si>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</si>
  <si>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</si>
  <si>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</si>
  <si>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</si>
  <si>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</si>
  <si>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</si>
  <si>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</si>
  <si>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</si>
  <si>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</si>
  <si>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</si>
  <si>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</si>
  <si>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</si>
  <si>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</si>
  <si>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</si>
  <si>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</si>
  <si>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</si>
  <si>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</si>
  <si>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</si>
  <si>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</si>
  <si>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</si>
  <si>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</si>
  <si>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</si>
  <si>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</si>
  <si>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</si>
  <si>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</si>
  <si>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</si>
  <si>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</si>
  <si>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</si>
  <si>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</si>
  <si>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</si>
  <si>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</si>
  <si>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</si>
  <si>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</si>
  <si>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</si>
  <si>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</si>
  <si>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</si>
  <si>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</si>
  <si>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</si>
  <si>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</si>
  <si>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</si>
  <si>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</si>
  <si>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</si>
  <si>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</si>
  <si>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</si>
  <si>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</si>
  <si>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</si>
  <si>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</si>
  <si>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</si>
  <si>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</si>
  <si>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</si>
  <si>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</si>
  <si>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</si>
  <si>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</si>
  <si>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</si>
  <si>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</si>
  <si>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</si>
  <si>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</si>
  <si>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</si>
  <si>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</si>
  <si>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</si>
  <si>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</si>
  <si>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</si>
  <si>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</si>
  <si>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</si>
  <si>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</si>
  <si>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</si>
  <si>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</si>
  <si>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</si>
  <si>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</si>
  <si>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</si>
  <si>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</si>
  <si>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</si>
  <si>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</si>
  <si>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</si>
  <si>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</si>
  <si>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</si>
  <si>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</si>
  <si>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</si>
  <si>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</si>
  <si>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</si>
  <si>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</si>
  <si>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</si>
  <si>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</si>
  <si>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</si>
  <si>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</si>
  <si>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</si>
  <si>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</si>
  <si>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</si>
  <si>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</si>
  <si>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</si>
  <si>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</si>
  <si>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</si>
  <si>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</si>
  <si>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</si>
  <si>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</si>
  <si>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</si>
  <si>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</si>
  <si>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</si>
  <si>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</si>
  <si>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</si>
  <si>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</si>
  <si>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</si>
  <si>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</si>
  <si>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</si>
  <si>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</si>
  <si>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</si>
  <si>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</si>
  <si>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</si>
  <si>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</si>
  <si>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</si>
  <si>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</si>
  <si>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</si>
  <si>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</si>
  <si>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</si>
  <si>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</si>
  <si>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</si>
  <si>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</si>
  <si>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</si>
  <si>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</si>
  <si>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</si>
  <si>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</si>
  <si>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</si>
  <si>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</si>
  <si>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</si>
  <si>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</si>
  <si>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</si>
  <si>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</si>
  <si>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</si>
  <si>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</si>
  <si>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</si>
  <si>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</si>
  <si>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</si>
  <si>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</si>
  <si>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</si>
  <si>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</si>
  <si>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</si>
  <si>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</si>
  <si>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</si>
  <si>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</si>
  <si>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</si>
  <si>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</si>
  <si>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</si>
  <si>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</si>
  <si>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</si>
  <si>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</si>
  <si>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</si>
  <si>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</si>
  <si>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</si>
  <si>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</si>
  <si>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</si>
  <si>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</si>
  <si>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</si>
  <si>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</si>
  <si>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</si>
  <si>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</si>
  <si>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</si>
  <si>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</si>
  <si>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</si>
  <si>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</si>
  <si>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</si>
  <si>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</si>
  <si>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</si>
  <si>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</si>
  <si>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</si>
  <si>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</si>
  <si>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</si>
  <si>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</si>
  <si>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</si>
  <si>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</si>
  <si>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</si>
  <si>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</si>
  <si>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</si>
  <si>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</si>
  <si>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</si>
  <si>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</si>
  <si>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</si>
  <si>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</si>
  <si>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</si>
  <si>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</si>
  <si>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</si>
  <si>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</si>
  <si>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</si>
  <si>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</si>
  <si>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</si>
  <si>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</si>
  <si>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</si>
  <si>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</si>
  <si>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</si>
  <si>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</si>
  <si>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</si>
  <si>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</si>
  <si>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</si>
  <si>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</si>
  <si>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</si>
  <si>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</si>
  <si>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</si>
  <si>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</si>
  <si>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</si>
  <si>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</si>
  <si>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</si>
  <si>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</si>
  <si>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</si>
  <si>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</si>
  <si>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</si>
  <si>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</si>
  <si>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</si>
  <si>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</si>
  <si>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</si>
  <si>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</si>
  <si>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</si>
  <si>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</si>
  <si>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</si>
  <si>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</si>
  <si>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</si>
  <si>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</si>
  <si>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</si>
  <si>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</si>
  <si>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</si>
  <si>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</si>
  <si>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</si>
  <si>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</si>
  <si>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</si>
  <si>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</si>
  <si>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</si>
  <si>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</si>
  <si>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</si>
  <si>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</si>
  <si>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</si>
  <si>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</si>
  <si>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</si>
  <si>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</si>
  <si>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</si>
  <si>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</si>
  <si>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</si>
  <si>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</si>
  <si>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</si>
  <si>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</si>
  <si>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</si>
  <si>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</si>
  <si>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</si>
  <si>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</si>
  <si>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</si>
  <si>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</si>
  <si>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</si>
  <si>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</si>
  <si>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</si>
  <si>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</si>
  <si>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</si>
  <si>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</si>
  <si>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</si>
  <si>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</si>
  <si>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</si>
  <si>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</si>
  <si>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</si>
  <si>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</si>
  <si>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</si>
  <si>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</si>
  <si>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</si>
  <si>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</si>
  <si>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</si>
  <si>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</si>
  <si>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</si>
  <si>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</si>
  <si>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</si>
  <si>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</si>
  <si>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</si>
  <si>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</si>
  <si>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</si>
  <si>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</si>
  <si>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</si>
  <si>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</si>
  <si>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</si>
  <si>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</si>
  <si>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</si>
  <si>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</si>
  <si>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</si>
  <si>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</si>
  <si>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</si>
  <si>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</si>
  <si>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</si>
  <si>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</si>
  <si>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</si>
  <si>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</si>
  <si>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</si>
  <si>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</si>
  <si>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</si>
  <si>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</si>
  <si>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</si>
  <si>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</si>
  <si>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</si>
  <si>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</si>
  <si>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</si>
  <si>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</si>
  <si>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</si>
  <si>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</si>
  <si>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</si>
  <si>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</si>
  <si>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</si>
  <si>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</si>
  <si>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</si>
  <si>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</si>
  <si>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</si>
  <si>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</si>
  <si>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</si>
  <si>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</si>
  <si>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</si>
  <si>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</si>
  <si>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</si>
  <si>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</si>
  <si>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</si>
  <si>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</si>
  <si>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</si>
  <si>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</si>
  <si>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</si>
  <si>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</si>
  <si>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</si>
  <si>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</si>
  <si>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</si>
  <si>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</si>
  <si>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</si>
  <si>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</si>
  <si>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</si>
  <si>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</si>
  <si>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</si>
  <si>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</si>
  <si>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</si>
  <si>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</si>
  <si>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</si>
  <si>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</si>
  <si>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</si>
  <si>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</si>
  <si>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</si>
  <si>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</si>
  <si>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</si>
  <si>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</si>
  <si>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</si>
  <si>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</si>
  <si>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</si>
  <si>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</si>
  <si>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</si>
  <si>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</si>
  <si>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</si>
  <si>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</si>
  <si>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</si>
  <si>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</si>
  <si>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</si>
  <si>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</si>
  <si>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</si>
  <si>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</si>
  <si>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</si>
  <si>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</si>
  <si>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</si>
  <si>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</si>
  <si>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</si>
  <si>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</si>
  <si>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</si>
  <si>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</si>
  <si>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</si>
  <si>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</si>
  <si>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</si>
  <si>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</si>
  <si>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</si>
  <si>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</si>
  <si>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</si>
  <si>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</si>
  <si>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</si>
  <si>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</si>
  <si>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</si>
  <si>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</si>
  <si>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</si>
  <si>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</si>
  <si>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</si>
  <si>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</si>
  <si>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</si>
  <si>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</si>
  <si>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</si>
  <si>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</si>
  <si>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</si>
  <si>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</si>
  <si>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</si>
  <si>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</si>
  <si>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</si>
  <si>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</si>
  <si>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</si>
  <si>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</si>
  <si>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</si>
  <si>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</si>
  <si>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</si>
  <si>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</si>
  <si>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</si>
  <si>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</si>
  <si>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</si>
  <si>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</si>
  <si>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</si>
  <si>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</si>
  <si>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</si>
  <si>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</si>
  <si>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</si>
  <si>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</si>
  <si>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</si>
  <si>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</si>
  <si>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</si>
  <si>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</si>
  <si>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</si>
  <si>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</si>
  <si>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</si>
  <si>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</si>
  <si>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</si>
  <si>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</si>
  <si>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</si>
  <si>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</si>
  <si>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</si>
  <si>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</si>
  <si>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</si>
  <si>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</si>
  <si>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</si>
  <si>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</si>
  <si>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</si>
  <si>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</si>
  <si>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</si>
  <si>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</si>
  <si>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</si>
  <si>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</si>
  <si>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</si>
  <si>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</si>
  <si>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</si>
  <si>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</si>
  <si>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</si>
  <si>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</si>
  <si>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</si>
  <si>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</si>
  <si>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</si>
  <si>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</si>
  <si>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</si>
  <si>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</si>
  <si>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</si>
  <si>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</si>
  <si>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</si>
  <si>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</si>
  <si>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</si>
  <si>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</si>
  <si>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</si>
  <si>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</si>
  <si>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</si>
  <si>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</si>
  <si>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</si>
  <si>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</si>
  <si>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</si>
  <si>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</si>
  <si>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</si>
  <si>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</si>
  <si>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</si>
  <si>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</si>
  <si>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</si>
  <si>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</si>
  <si>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</si>
  <si>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</si>
  <si>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</si>
  <si>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</si>
  <si>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</si>
  <si>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</si>
  <si>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</si>
  <si>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</si>
  <si>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</si>
  <si>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</si>
  <si>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</si>
  <si>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</si>
  <si>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</si>
  <si>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</si>
  <si>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</si>
  <si>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</si>
  <si>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</si>
  <si>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</si>
  <si>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</si>
  <si>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</si>
  <si>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</si>
  <si>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</si>
  <si>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</si>
  <si>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</si>
  <si>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</si>
  <si>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</si>
  <si>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</si>
  <si>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</si>
  <si>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</si>
  <si>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</si>
  <si>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</si>
  <si>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</si>
  <si>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</si>
  <si>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</si>
  <si>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</si>
  <si>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</si>
  <si>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</si>
  <si>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</si>
  <si>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</si>
  <si>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</si>
  <si>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</si>
  <si>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</si>
  <si>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</si>
  <si>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</si>
  <si>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</si>
  <si>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</si>
  <si>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</si>
  <si>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</si>
  <si>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</si>
  <si>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</si>
  <si>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</si>
  <si>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</si>
  <si>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</si>
  <si>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</si>
  <si>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</si>
  <si>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</si>
  <si>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</si>
  <si>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</si>
  <si>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</si>
  <si>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</si>
  <si>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</si>
  <si>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</si>
  <si>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</si>
  <si>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</si>
  <si>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</si>
  <si>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</si>
  <si>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</si>
  <si>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</si>
  <si>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</si>
  <si>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</si>
  <si>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</si>
  <si>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</si>
  <si>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</si>
  <si>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</si>
  <si>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</si>
  <si>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</si>
  <si>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</si>
  <si>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</si>
  <si>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</si>
  <si>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</si>
  <si>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</si>
  <si>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</si>
  <si>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</si>
  <si>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</si>
  <si>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</si>
  <si>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</si>
  <si>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</si>
  <si>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</si>
  <si>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</si>
  <si>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</si>
  <si>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</si>
  <si>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</si>
  <si>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</si>
  <si>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</si>
  <si>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</si>
  <si>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</si>
  <si>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</si>
  <si>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</si>
  <si>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</si>
  <si>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</si>
  <si>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</si>
  <si>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</si>
  <si>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</si>
  <si>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</si>
  <si>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</si>
  <si>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</si>
  <si>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</si>
  <si>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</si>
  <si>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</si>
  <si>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</si>
  <si>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</si>
  <si>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</si>
  <si>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</si>
  <si>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</si>
  <si>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</si>
  <si>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</si>
  <si>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</si>
  <si>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</si>
  <si>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</si>
  <si>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</si>
  <si>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</si>
  <si>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</si>
  <si>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</si>
  <si>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</si>
  <si>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</si>
  <si>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</si>
  <si>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</si>
  <si>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</si>
  <si>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</si>
  <si>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</si>
  <si>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</si>
  <si>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</si>
  <si>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</si>
  <si>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</si>
  <si>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</si>
  <si>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</si>
  <si>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</si>
  <si>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</si>
  <si>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</si>
  <si>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</si>
  <si>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</si>
  <si>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</si>
  <si>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</si>
  <si>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</si>
  <si>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</si>
  <si>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</si>
  <si>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</si>
  <si>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</si>
  <si>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</si>
  <si>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</si>
  <si>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</si>
  <si>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</si>
  <si>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</si>
  <si>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</si>
  <si>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</si>
  <si>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</si>
  <si>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</si>
  <si>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</si>
  <si>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</si>
  <si>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</si>
  <si>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</si>
  <si>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</si>
  <si>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</si>
  <si>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</si>
  <si>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</si>
  <si>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</si>
  <si>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</si>
  <si>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</si>
  <si>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</si>
  <si>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</si>
  <si>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</si>
  <si>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</si>
  <si>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</si>
  <si>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</si>
  <si>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</si>
  <si>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</si>
  <si>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</si>
  <si>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</si>
  <si>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</si>
  <si>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</si>
  <si>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</si>
  <si>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</si>
  <si>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</si>
  <si>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</si>
  <si>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</si>
  <si>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</si>
  <si>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</si>
  <si>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</si>
  <si>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</si>
  <si>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</si>
  <si>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</si>
  <si>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</si>
  <si>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</si>
  <si>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</si>
  <si>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</si>
  <si>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</si>
  <si>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</si>
  <si>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</si>
  <si>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</si>
  <si>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</si>
  <si>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</si>
  <si>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</si>
  <si>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</si>
  <si>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</si>
  <si>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</si>
  <si>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</si>
  <si>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</si>
  <si>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</si>
  <si>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</si>
  <si>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</si>
  <si>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</si>
  <si>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</si>
  <si>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</si>
  <si>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</si>
  <si>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</si>
  <si>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</si>
  <si>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</si>
  <si>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</si>
  <si>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</si>
  <si>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</si>
  <si>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</si>
  <si>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</si>
  <si>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</si>
  <si>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</si>
  <si>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</si>
  <si>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</si>
  <si>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</si>
  <si>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</si>
  <si>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</si>
  <si>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</si>
  <si>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</si>
  <si>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</si>
  <si>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</si>
  <si>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</si>
  <si>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</si>
  <si>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</si>
  <si>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</si>
  <si>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</si>
  <si>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</si>
  <si>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</si>
  <si>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</si>
  <si>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</si>
  <si>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</si>
  <si>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</si>
  <si>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</si>
  <si>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</si>
  <si>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</si>
  <si>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</si>
  <si>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</si>
  <si>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</si>
  <si>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</si>
  <si>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</si>
  <si>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</si>
  <si>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</si>
  <si>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</si>
  <si>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</si>
  <si>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</si>
  <si>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</si>
  <si>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</si>
  <si>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</si>
  <si>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</si>
  <si>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</si>
  <si>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</si>
  <si>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</si>
  <si>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</si>
  <si>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</si>
  <si>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</si>
  <si>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</si>
  <si>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</si>
  <si>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</si>
  <si>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</si>
  <si>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</si>
  <si>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</si>
  <si>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</si>
  <si>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</si>
  <si>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</si>
  <si>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</si>
  <si>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</si>
  <si>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</si>
  <si>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</si>
  <si>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</si>
  <si>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</si>
  <si>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</si>
  <si>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</si>
  <si>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</si>
  <si>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</si>
  <si>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</si>
  <si>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</si>
  <si>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</si>
  <si>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</si>
  <si>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</si>
  <si>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</si>
  <si>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</si>
  <si>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</si>
  <si>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</si>
  <si>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</si>
  <si>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</si>
  <si>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</si>
  <si>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</si>
  <si>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</si>
  <si>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</si>
  <si>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</si>
  <si>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</si>
  <si>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</si>
  <si>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</si>
  <si>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</si>
  <si>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</si>
  <si>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</si>
  <si>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</si>
  <si>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</si>
  <si>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</si>
  <si>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</si>
  <si>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</si>
  <si>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</si>
  <si>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</si>
  <si>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</si>
  <si>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</si>
  <si>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</si>
  <si>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</si>
  <si>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</si>
  <si>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</si>
  <si>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</si>
  <si>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</si>
  <si>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</si>
  <si>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</si>
  <si>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</si>
  <si>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</si>
  <si>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</si>
  <si>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</si>
  <si>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</si>
  <si>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</si>
  <si>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</si>
  <si>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</si>
  <si>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</si>
  <si>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</si>
  <si>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</si>
  <si>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</si>
  <si>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</si>
  <si>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</si>
  <si>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</si>
  <si>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</si>
  <si>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</si>
  <si>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</si>
  <si>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</si>
  <si>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</si>
  <si>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</si>
  <si>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</si>
  <si>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</si>
  <si>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</si>
  <si>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</si>
  <si>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</si>
  <si>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</si>
  <si>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</si>
  <si>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</si>
  <si>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</si>
  <si>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</si>
  <si>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</si>
  <si>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</si>
  <si>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</si>
  <si>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</si>
  <si>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</si>
  <si>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</si>
  <si>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</si>
  <si>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</si>
  <si>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</si>
  <si>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</si>
  <si>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</si>
  <si>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</si>
  <si>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</si>
  <si>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</si>
  <si>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</si>
  <si>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</si>
  <si>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</si>
  <si>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</si>
  <si>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</si>
  <si>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</si>
  <si>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</si>
  <si>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</si>
  <si>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</si>
  <si>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</si>
  <si>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</si>
  <si>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</si>
  <si>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</si>
  <si>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</si>
  <si>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</si>
  <si>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</si>
  <si>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</si>
  <si>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</si>
  <si>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</si>
  <si>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</si>
  <si>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</si>
  <si>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</si>
  <si>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</si>
  <si>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</si>
  <si>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</si>
  <si>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</si>
  <si>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</si>
  <si>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</si>
  <si>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</si>
  <si>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</si>
  <si>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</si>
  <si>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</si>
  <si>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</si>
  <si>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</si>
  <si>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</si>
  <si>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</si>
  <si>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</si>
  <si>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</si>
  <si>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</si>
  <si>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</si>
  <si>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</si>
  <si>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</si>
  <si>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</si>
  <si>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</si>
  <si>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</si>
  <si>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</si>
  <si>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</si>
  <si>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</si>
  <si>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</si>
  <si>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</si>
  <si>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</si>
  <si>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</si>
  <si>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</si>
  <si>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</si>
  <si>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</si>
  <si>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</si>
  <si>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</si>
  <si>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</si>
  <si>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</si>
  <si>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</si>
  <si>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</si>
  <si>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</si>
  <si>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</si>
  <si>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</si>
  <si>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</si>
  <si>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</si>
  <si>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</si>
  <si>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</si>
  <si>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</si>
  <si>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</si>
  <si>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</si>
  <si>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</si>
  <si>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</si>
  <si>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</si>
  <si>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</si>
  <si>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</si>
  <si>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</si>
  <si>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</si>
  <si>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</si>
  <si>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</si>
  <si>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</si>
  <si>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</si>
  <si>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</si>
  <si>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</si>
  <si>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</si>
  <si>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</si>
  <si>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</si>
  <si>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</si>
  <si>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</si>
  <si>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</si>
  <si>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</si>
  <si>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</si>
  <si>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</si>
  <si>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</si>
  <si>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</si>
  <si>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</si>
  <si>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</si>
  <si>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</si>
  <si>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</si>
  <si>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</si>
  <si>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</si>
  <si>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</si>
  <si>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</si>
  <si>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</si>
  <si>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</si>
  <si>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</si>
  <si>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</si>
  <si>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</si>
  <si>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</si>
  <si>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</si>
  <si>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</si>
  <si>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</si>
  <si>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</si>
  <si>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</si>
  <si>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</si>
  <si>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</si>
  <si>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</si>
  <si>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</si>
  <si>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</si>
  <si>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</si>
  <si>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</si>
  <si>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</si>
  <si>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</si>
  <si>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</si>
  <si>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</si>
  <si>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</si>
  <si>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</si>
  <si>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</si>
  <si>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</si>
  <si>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</si>
  <si>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</si>
  <si>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</si>
  <si>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</si>
  <si>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</si>
  <si>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</si>
  <si>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</si>
  <si>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</si>
  <si>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</si>
  <si>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</si>
  <si>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</si>
  <si>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</si>
  <si>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</si>
  <si>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</si>
  <si>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</si>
  <si>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</si>
  <si>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</si>
  <si>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</si>
  <si>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</si>
  <si>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</si>
  <si>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</si>
  <si>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</si>
  <si>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</si>
  <si>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</si>
  <si>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</si>
  <si>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</si>
  <si>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</si>
  <si>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</si>
  <si>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</si>
  <si>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</si>
  <si>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</si>
  <si>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</si>
  <si>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</si>
  <si>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</si>
  <si>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</si>
  <si>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</si>
  <si>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</si>
  <si>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</si>
  <si>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</si>
  <si>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</si>
  <si>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</si>
  <si>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</si>
  <si>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</si>
  <si>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</si>
  <si>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</si>
  <si>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</si>
  <si>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</si>
  <si>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</si>
  <si>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</si>
  <si>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</si>
  <si>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</si>
  <si>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</si>
  <si>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</si>
  <si>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</si>
  <si>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</si>
  <si>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</si>
  <si>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</si>
  <si>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</si>
  <si>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</si>
  <si>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</si>
  <si>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</si>
  <si>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</si>
  <si>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</si>
  <si>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</si>
  <si>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</si>
  <si>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</si>
  <si>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</si>
  <si>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</si>
  <si>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</si>
  <si>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</si>
  <si>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</si>
  <si>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</si>
  <si>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</si>
  <si>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</si>
  <si>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</si>
  <si>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</si>
  <si>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</si>
  <si>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</si>
  <si>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</si>
  <si>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</si>
  <si>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</si>
  <si>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</si>
  <si>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</si>
  <si>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</si>
  <si>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</si>
  <si>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</si>
  <si>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</si>
  <si>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</si>
  <si>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</si>
  <si>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</si>
  <si>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</si>
  <si>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</si>
  <si>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</si>
  <si>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</si>
  <si>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</si>
  <si>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</si>
  <si>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</si>
  <si>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</si>
  <si>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</si>
  <si>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</si>
  <si>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</si>
  <si>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</si>
  <si>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</si>
  <si>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</si>
  <si>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</si>
  <si>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</si>
  <si>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</si>
  <si>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</si>
  <si>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</si>
  <si>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</si>
  <si>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</si>
  <si>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</si>
  <si>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</si>
  <si>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</si>
  <si>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</si>
  <si>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</si>
  <si>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</si>
  <si>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</si>
  <si>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</si>
  <si>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</si>
  <si>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</si>
  <si>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</si>
  <si>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</si>
  <si>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</si>
  <si>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</si>
  <si>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</si>
  <si>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</si>
  <si>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</si>
  <si>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</si>
  <si>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</si>
  <si>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</si>
  <si>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</si>
  <si>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</si>
  <si>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</si>
  <si>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</si>
  <si>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</si>
  <si>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</si>
  <si>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</si>
  <si>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</si>
  <si>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</si>
  <si>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</si>
  <si>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</si>
  <si>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</si>
  <si>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</si>
  <si>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</si>
  <si>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</si>
  <si>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</si>
  <si>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</si>
  <si>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</si>
  <si>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</si>
  <si>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</si>
  <si>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</si>
  <si>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</si>
  <si>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</si>
  <si>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</si>
  <si>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</si>
  <si>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</si>
  <si>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</si>
  <si>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</si>
  <si>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</si>
  <si>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</si>
  <si>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</si>
  <si>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</si>
  <si>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</si>
  <si>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</si>
  <si>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</si>
  <si>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</si>
  <si>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</si>
  <si>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</si>
  <si>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</si>
  <si>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</si>
  <si>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</si>
  <si>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</si>
  <si>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</si>
  <si>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</si>
  <si>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</si>
  <si>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</si>
  <si>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</si>
  <si>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</si>
  <si>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</si>
  <si>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</si>
  <si>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</si>
  <si>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</si>
  <si>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</si>
  <si>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</si>
  <si>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</si>
  <si>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</si>
  <si>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</si>
  <si>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</si>
  <si>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</si>
  <si>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</si>
  <si>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</si>
  <si>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</si>
  <si>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</si>
  <si>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</si>
  <si>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</si>
  <si>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</si>
  <si>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</si>
  <si>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</si>
  <si>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</si>
  <si>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</si>
  <si>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</si>
  <si>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</si>
  <si>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</si>
  <si>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</si>
  <si>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</si>
  <si>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</si>
  <si>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</si>
  <si>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</si>
  <si>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</si>
  <si>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</si>
  <si>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</si>
  <si>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</si>
  <si>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</si>
  <si>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</si>
  <si>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</si>
  <si>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</si>
  <si>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</si>
  <si>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</si>
  <si>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</si>
  <si>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</si>
  <si>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</si>
  <si>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</si>
  <si>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</si>
  <si>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</si>
  <si>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</si>
  <si>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</si>
  <si>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</si>
  <si>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</si>
  <si>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</si>
  <si>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</si>
  <si>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</si>
  <si>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</si>
  <si>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</si>
  <si>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</si>
  <si>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</si>
  <si>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</si>
  <si>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</si>
  <si>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</si>
  <si>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</si>
  <si>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</si>
  <si>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</si>
  <si>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</si>
  <si>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</si>
  <si>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</si>
  <si>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</si>
  <si>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</si>
  <si>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</si>
  <si>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</si>
  <si>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</si>
  <si>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</si>
  <si>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</si>
  <si>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</si>
  <si>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</si>
  <si>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</si>
  <si>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</si>
  <si>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</si>
  <si>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</si>
  <si>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</si>
  <si>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</si>
  <si>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</si>
  <si>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</si>
  <si>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</si>
  <si>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</si>
  <si>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</si>
  <si>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</si>
  <si>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</si>
  <si>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</si>
  <si>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</si>
  <si>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</si>
  <si>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</si>
  <si>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</si>
  <si>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</si>
  <si>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</si>
  <si>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</si>
  <si>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</si>
  <si>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</si>
  <si>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</si>
  <si>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</si>
  <si>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</si>
  <si>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</si>
  <si>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</si>
  <si>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</si>
  <si>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</si>
  <si>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</si>
  <si>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</si>
  <si>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</si>
  <si>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</si>
  <si>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</si>
  <si>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</si>
  <si>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</si>
  <si>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</si>
  <si>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</si>
  <si>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</si>
  <si>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</si>
  <si>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</si>
  <si>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</si>
  <si>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</si>
  <si>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</si>
  <si>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</si>
  <si>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</si>
  <si>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</si>
  <si>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</si>
  <si>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</si>
  <si>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</si>
  <si>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</si>
  <si>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</si>
  <si>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</si>
  <si>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</si>
  <si>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</si>
  <si>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</si>
  <si>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</si>
  <si>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</si>
  <si>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</si>
  <si>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</si>
  <si>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</si>
  <si>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</si>
  <si>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</si>
  <si>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</si>
  <si>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</si>
  <si>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</si>
  <si>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</si>
  <si>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</si>
  <si>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</si>
  <si>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</si>
  <si>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</si>
  <si>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</si>
  <si>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</si>
  <si>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</si>
  <si>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</si>
  <si>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</si>
  <si>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</si>
  <si>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</si>
  <si>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</si>
  <si>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</si>
  <si>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</si>
  <si>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</si>
  <si>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</si>
  <si>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</si>
  <si>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</si>
  <si>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</si>
  <si>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</si>
  <si>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</si>
  <si>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</si>
  <si>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</si>
  <si>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</si>
  <si>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</si>
  <si>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</si>
  <si>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</si>
  <si>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</si>
  <si>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</si>
  <si>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</si>
  <si>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</si>
  <si>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</si>
  <si>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</si>
  <si>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</si>
  <si>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</si>
  <si>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</si>
  <si>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</si>
  <si>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</si>
  <si>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</si>
  <si>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</si>
  <si>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</si>
  <si>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</si>
  <si>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</si>
  <si>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</si>
  <si>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</si>
  <si>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</si>
  <si>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</si>
  <si>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</si>
  <si>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</si>
  <si>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</si>
  <si>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</si>
  <si>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</si>
  <si>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</si>
  <si>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</si>
  <si>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</si>
  <si>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</si>
  <si>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</si>
  <si>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</si>
  <si>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</si>
  <si>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</si>
  <si>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</si>
  <si>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</si>
  <si>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</si>
  <si>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</si>
  <si>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</si>
  <si>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</si>
  <si>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</si>
  <si>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</si>
  <si>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</si>
  <si>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</si>
  <si>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</si>
  <si>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</si>
  <si>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</si>
  <si>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</si>
  <si>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</si>
  <si>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</si>
  <si>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</si>
  <si>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</si>
  <si>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</si>
  <si>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</si>
  <si>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</si>
  <si>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</si>
  <si>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</si>
  <si>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</si>
  <si>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</si>
  <si>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</si>
  <si>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</si>
  <si>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</si>
  <si>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</si>
  <si>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</si>
  <si>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</si>
  <si>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</si>
  <si>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</si>
  <si>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</si>
  <si>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</si>
  <si>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</si>
  <si>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</si>
  <si>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</si>
  <si>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</si>
  <si>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</si>
  <si>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</si>
  <si>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</si>
  <si>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</si>
  <si>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</si>
  <si>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</si>
  <si>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</si>
  <si>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</si>
  <si>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</si>
  <si>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</si>
  <si>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</si>
  <si>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</si>
  <si>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</si>
  <si>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</si>
  <si>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</si>
  <si>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</si>
  <si>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</si>
  <si>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</si>
  <si>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</si>
  <si>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</si>
  <si>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</si>
  <si>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</si>
  <si>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</si>
  <si>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</si>
  <si>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</si>
  <si>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</si>
  <si>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</si>
  <si>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</si>
  <si>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</si>
  <si>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</si>
  <si>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</si>
  <si>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</si>
  <si>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</si>
  <si>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</si>
  <si>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</si>
  <si>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</si>
  <si>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</si>
  <si>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</si>
  <si>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</si>
  <si>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</si>
  <si>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</si>
  <si>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</si>
  <si>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</si>
  <si>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</si>
  <si>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</si>
  <si>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</si>
  <si>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</si>
  <si>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</si>
  <si>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</si>
  <si>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</si>
  <si>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</si>
  <si>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</si>
  <si>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</si>
  <si>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</si>
  <si>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</si>
  <si>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</si>
  <si>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</si>
  <si>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</si>
  <si>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</si>
  <si>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</si>
  <si>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</si>
  <si>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</si>
  <si>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</si>
  <si>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</si>
  <si>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</si>
  <si>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</si>
  <si>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</si>
  <si>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</si>
  <si>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</si>
  <si>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</si>
  <si>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</si>
  <si>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</si>
  <si>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</si>
  <si>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</si>
  <si>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</si>
  <si>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</si>
  <si>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</si>
  <si>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</si>
  <si>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</si>
  <si>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</si>
  <si>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</si>
  <si>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</si>
  <si>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</si>
  <si>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</si>
  <si>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</si>
  <si>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</si>
  <si>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</si>
  <si>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</si>
  <si>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</si>
  <si>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</si>
  <si>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</si>
  <si>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</si>
  <si>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</si>
  <si>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</si>
  <si>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</si>
  <si>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</si>
  <si>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</si>
  <si>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</si>
  <si>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</si>
  <si>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</si>
  <si>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</si>
  <si>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</si>
  <si>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</si>
  <si>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</si>
  <si>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</si>
  <si>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</si>
  <si>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</si>
  <si>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</si>
  <si>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</si>
  <si>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</si>
  <si>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</si>
  <si>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</si>
  <si>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</si>
  <si>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</si>
  <si>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</si>
  <si>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</si>
  <si>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</si>
  <si>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</si>
  <si>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</si>
  <si>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</si>
  <si>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</si>
  <si>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</si>
  <si>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</si>
  <si>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</si>
  <si>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</si>
  <si>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</si>
  <si>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</si>
  <si>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</si>
  <si>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</si>
  <si>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</si>
  <si>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</si>
  <si>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</si>
  <si>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</si>
  <si>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</si>
  <si>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</si>
  <si>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</si>
  <si>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</si>
  <si>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</si>
  <si>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</si>
  <si>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</si>
  <si>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</si>
  <si>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</si>
  <si>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</si>
  <si>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</si>
  <si>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</si>
  <si>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</si>
  <si>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</si>
  <si>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</si>
  <si>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</si>
  <si>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</si>
  <si>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</si>
  <si>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</si>
  <si>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</si>
  <si>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</si>
  <si>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</si>
  <si>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</si>
  <si>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</si>
  <si>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</si>
  <si>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</si>
  <si>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</si>
  <si>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</si>
  <si>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</si>
  <si>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</si>
  <si>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</si>
  <si>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</si>
  <si>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</si>
  <si>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</si>
  <si>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</si>
  <si>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</si>
  <si>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</si>
  <si>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</si>
  <si>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</si>
  <si>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</si>
  <si>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</si>
  <si>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</si>
  <si>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</si>
  <si>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</si>
  <si>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</si>
  <si>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</si>
  <si>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</si>
  <si>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</si>
  <si>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</si>
  <si>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</si>
  <si>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</si>
  <si>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</si>
  <si>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</si>
  <si>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</si>
  <si>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</si>
  <si>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</si>
  <si>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</si>
  <si>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</si>
  <si>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</si>
  <si>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</si>
  <si>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</si>
  <si>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</si>
  <si>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</si>
  <si>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</si>
  <si>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</si>
  <si>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</si>
  <si>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</si>
  <si>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</si>
  <si>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</si>
  <si>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</si>
  <si>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</si>
  <si>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</si>
  <si>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</si>
  <si>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</si>
  <si>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</si>
  <si>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</si>
  <si>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</si>
  <si>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</si>
  <si>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</si>
  <si>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</si>
  <si>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</si>
  <si>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</si>
  <si>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</si>
  <si>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</si>
  <si>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</si>
  <si>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</si>
  <si>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</si>
  <si>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</si>
  <si>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</si>
  <si>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</si>
  <si>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</si>
  <si>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</si>
  <si>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</si>
  <si>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</si>
  <si>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</si>
  <si>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</si>
  <si>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</si>
  <si>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</si>
  <si>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</si>
  <si>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</si>
  <si>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</si>
  <si>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</si>
  <si>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</si>
  <si>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</si>
  <si>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</si>
  <si>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</si>
  <si>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</si>
  <si>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</si>
  <si>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</si>
  <si>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</si>
  <si>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</si>
  <si>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</si>
  <si>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</si>
  <si>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</si>
  <si>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</si>
  <si>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</si>
  <si>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</si>
  <si>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</si>
  <si>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</si>
  <si>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</si>
  <si>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</si>
  <si>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</si>
  <si>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</si>
  <si>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</si>
  <si>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</si>
  <si>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</si>
  <si>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</si>
  <si>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</si>
  <si>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</si>
  <si>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</si>
  <si>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</si>
  <si>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</si>
  <si>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</si>
  <si>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</si>
  <si>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</si>
  <si>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</si>
  <si>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</si>
  <si>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</si>
  <si>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</si>
  <si>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</si>
  <si>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</si>
  <si>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</si>
  <si>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</si>
  <si>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</si>
  <si>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</si>
  <si>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</si>
  <si>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</si>
  <si>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</si>
  <si>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</si>
  <si>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</si>
  <si>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</si>
  <si>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</si>
  <si>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</si>
  <si>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</si>
  <si>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</si>
  <si>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</si>
  <si>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</si>
  <si>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</si>
  <si>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</si>
  <si>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</si>
  <si>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</si>
  <si>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</si>
  <si>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</si>
  <si>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</si>
  <si>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</si>
  <si>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</si>
  <si>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</si>
  <si>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</si>
  <si>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</si>
  <si>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</si>
  <si>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</si>
  <si>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</si>
  <si>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</si>
  <si>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</si>
  <si>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</si>
  <si>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</si>
  <si>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</si>
  <si>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</si>
  <si>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</si>
  <si>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</si>
  <si>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</si>
  <si>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</si>
  <si>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</si>
  <si>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</si>
  <si>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</si>
  <si>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</si>
  <si>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</si>
  <si>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</si>
  <si>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</si>
  <si>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</si>
  <si>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</si>
  <si>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</si>
  <si>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</si>
  <si>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</si>
  <si>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</si>
  <si>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</si>
  <si>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</si>
  <si>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</si>
  <si>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</si>
  <si>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</si>
  <si>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</si>
  <si>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</si>
  <si>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</si>
  <si>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</si>
  <si>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</si>
  <si>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</si>
  <si>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</si>
  <si>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</si>
  <si>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</si>
  <si>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</si>
  <si>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</si>
  <si>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</si>
  <si>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</si>
  <si>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</si>
  <si>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</si>
  <si>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</si>
  <si>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</si>
  <si>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</si>
  <si>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</si>
  <si>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</si>
  <si>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</si>
  <si>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</si>
  <si>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</si>
  <si>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</si>
  <si>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</si>
  <si>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</si>
  <si>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</si>
  <si>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</si>
  <si>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</si>
  <si>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</si>
  <si>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</si>
  <si>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</si>
  <si>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</si>
  <si>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</si>
  <si>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</si>
  <si>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</si>
  <si>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</si>
  <si>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</si>
  <si>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</si>
  <si>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</si>
  <si>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</si>
  <si>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</si>
  <si>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</si>
  <si>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</si>
  <si>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</si>
  <si>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</si>
  <si>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</si>
  <si>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</si>
  <si>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</si>
  <si>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</si>
  <si>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</si>
  <si>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</si>
  <si>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</si>
  <si>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</si>
  <si>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</si>
  <si>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</si>
  <si>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</si>
  <si>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</si>
  <si>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</si>
  <si>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</si>
  <si>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</si>
  <si>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</si>
  <si>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</si>
  <si>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</si>
  <si>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</si>
  <si>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</si>
  <si>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</si>
  <si>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</si>
  <si>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</si>
  <si>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</si>
  <si>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</si>
  <si>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</si>
  <si>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</si>
  <si>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</si>
  <si>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</si>
  <si>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</si>
  <si>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</si>
  <si>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</si>
  <si>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</si>
  <si>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</si>
  <si>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</si>
  <si>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</si>
  <si>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</si>
  <si>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</si>
  <si>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</si>
  <si>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</si>
  <si>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</si>
  <si>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</si>
  <si>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</si>
  <si>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</si>
  <si>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</si>
  <si>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</si>
  <si>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</si>
  <si>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</si>
  <si>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</si>
  <si>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</si>
  <si>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</si>
  <si>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</si>
  <si>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</si>
  <si>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</si>
  <si>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</si>
  <si>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</si>
  <si>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</si>
  <si>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</si>
  <si>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</si>
  <si>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</si>
  <si>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</si>
  <si>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</si>
  <si>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</si>
  <si>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</si>
  <si>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</si>
  <si>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</si>
  <si>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</si>
  <si>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</si>
  <si>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</si>
  <si>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</si>
  <si>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</si>
  <si>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</si>
  <si>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</si>
  <si>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</si>
  <si>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</si>
  <si>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</si>
  <si>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</si>
  <si>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</si>
  <si>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</si>
  <si>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</si>
  <si>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</si>
  <si>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</si>
  <si>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</si>
  <si>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</si>
  <si>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</si>
  <si>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</si>
  <si>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</si>
  <si>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</si>
  <si>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</si>
  <si>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</si>
  <si>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</si>
  <si>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</si>
  <si>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</si>
  <si>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</si>
  <si>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</si>
  <si>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</si>
  <si>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</si>
  <si>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</si>
  <si>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</si>
  <si>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</si>
  <si>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</si>
  <si>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</si>
  <si>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</si>
  <si>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</si>
  <si>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</si>
  <si>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</si>
  <si>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</si>
  <si>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</si>
  <si>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</si>
  <si>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</si>
  <si>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</si>
  <si>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</si>
  <si>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</si>
  <si>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</si>
  <si>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</si>
  <si>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</si>
  <si>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</si>
  <si>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</si>
  <si>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</si>
  <si>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</si>
  <si>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</si>
  <si>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</si>
  <si>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</si>
  <si>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</si>
  <si>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</si>
  <si>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</si>
  <si>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</si>
  <si>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</si>
  <si>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</si>
  <si>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</si>
  <si>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</si>
  <si>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</si>
  <si>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</si>
  <si>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</si>
  <si>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</si>
  <si>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</si>
  <si>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</si>
  <si>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</si>
  <si>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</si>
  <si>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</si>
  <si>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</si>
  <si>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</si>
  <si>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</si>
  <si>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</si>
  <si>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</si>
  <si>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</si>
  <si>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</si>
  <si>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</si>
  <si>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</si>
  <si>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</si>
  <si>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</si>
  <si>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</si>
  <si>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</si>
  <si>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</si>
  <si>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</si>
  <si>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</si>
  <si>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</si>
  <si>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</si>
  <si>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</si>
  <si>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</si>
  <si>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</si>
  <si>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</si>
  <si>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</si>
  <si>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</si>
  <si>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</si>
  <si>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</si>
  <si>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</si>
  <si>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</si>
  <si>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</si>
  <si>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</si>
  <si>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</si>
  <si>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</si>
  <si>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</si>
  <si>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</si>
  <si>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</si>
  <si>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</si>
  <si>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</si>
  <si>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</si>
  <si>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</si>
  <si>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</si>
  <si>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</si>
  <si>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</si>
  <si>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</si>
  <si>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</si>
  <si>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</si>
  <si>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</si>
  <si>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</si>
  <si>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</si>
  <si>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</si>
  <si>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</si>
  <si>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</si>
  <si>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</si>
  <si>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</si>
  <si>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</si>
  <si>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</si>
  <si>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</si>
  <si>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</si>
  <si>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</si>
  <si>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</si>
  <si>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</si>
  <si>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</si>
  <si>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</si>
  <si>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</si>
  <si>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</si>
  <si>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</si>
  <si>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</si>
  <si>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</si>
  <si>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</si>
  <si>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</si>
  <si>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</si>
  <si>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</si>
  <si>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</si>
  <si>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</si>
  <si>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</si>
  <si>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</si>
  <si>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</si>
  <si>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</si>
  <si>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</si>
  <si>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</si>
  <si>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</si>
  <si>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</si>
  <si>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</si>
  <si>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</si>
  <si>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</si>
  <si>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</si>
  <si>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</si>
  <si>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</si>
  <si>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</si>
  <si>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</si>
  <si>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</si>
  <si>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</si>
  <si>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</si>
  <si>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</si>
  <si>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</si>
  <si>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</si>
  <si>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</si>
  <si>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</si>
  <si>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</si>
  <si>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</si>
  <si>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</si>
  <si>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</si>
  <si>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</si>
  <si>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</si>
  <si>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</si>
  <si>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</si>
  <si>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</si>
  <si>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</si>
  <si>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</si>
  <si>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</si>
  <si>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</si>
  <si>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</si>
  <si>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</si>
  <si>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</si>
  <si>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</si>
  <si>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</si>
  <si>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</si>
  <si>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</si>
  <si>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</si>
  <si>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</si>
  <si>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</si>
  <si>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</si>
  <si>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</si>
  <si>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</si>
  <si>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</si>
  <si>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</si>
  <si>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</si>
  <si>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</si>
  <si>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</si>
  <si>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</si>
  <si>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</si>
  <si>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</si>
  <si>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</si>
  <si>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</si>
  <si>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</si>
  <si>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</si>
  <si>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</si>
  <si>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</si>
  <si>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</si>
  <si>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</si>
  <si>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</si>
  <si>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</si>
  <si>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</si>
  <si>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</si>
  <si>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</si>
  <si>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</si>
  <si>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</si>
  <si>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</si>
  <si>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</si>
  <si>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</si>
  <si>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</si>
  <si>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</si>
  <si>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</si>
  <si>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</si>
  <si>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</si>
  <si>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</si>
  <si>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</si>
  <si>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</si>
  <si>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</si>
  <si>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</si>
  <si>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</si>
  <si>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</si>
  <si>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</si>
  <si>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</si>
  <si>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</si>
  <si>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</si>
  <si>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</si>
  <si>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</si>
  <si>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</si>
  <si>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</si>
  <si>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</si>
  <si>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</si>
  <si>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</si>
  <si>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</si>
  <si>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</si>
  <si>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</si>
  <si>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</si>
  <si>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</si>
  <si>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</si>
  <si>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</si>
  <si>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</si>
  <si>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</si>
  <si>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</si>
  <si>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</si>
  <si>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</si>
  <si>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</si>
  <si>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</si>
  <si>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</si>
  <si>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</si>
  <si>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</si>
  <si>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</si>
  <si>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</si>
  <si>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</si>
  <si>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</si>
  <si>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</si>
  <si>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</si>
  <si>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</si>
  <si>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</si>
  <si>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</si>
  <si>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</si>
  <si>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</si>
  <si>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</si>
  <si>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</si>
  <si>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</si>
  <si>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</si>
  <si>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</si>
  <si>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</si>
  <si>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</si>
  <si>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</si>
  <si>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</si>
  <si>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</si>
  <si>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</si>
  <si>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</si>
  <si>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</si>
  <si>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</si>
  <si>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</si>
  <si>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</si>
  <si>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</si>
  <si>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</si>
  <si>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</si>
  <si>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</si>
  <si>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</si>
  <si>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</si>
  <si>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</si>
  <si>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</si>
  <si>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</si>
  <si>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</si>
  <si>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</si>
  <si>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</si>
  <si>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</si>
  <si>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</si>
  <si>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</si>
  <si>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</si>
  <si>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</si>
  <si>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</si>
  <si>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</si>
  <si>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</si>
  <si>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</si>
  <si>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</si>
  <si>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</si>
  <si>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</si>
  <si>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</si>
  <si>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</si>
  <si>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</si>
  <si>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</si>
  <si>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</si>
  <si>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</si>
  <si>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</si>
  <si>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</si>
  <si>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</si>
  <si>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</si>
  <si>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</si>
  <si>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</si>
  <si>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</si>
  <si>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</si>
  <si>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</si>
  <si>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</si>
  <si>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</si>
  <si>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</si>
  <si>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</si>
  <si>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</si>
  <si>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</si>
  <si>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</si>
  <si>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</si>
  <si>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</si>
  <si>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</si>
  <si>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</si>
  <si>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</si>
  <si>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</si>
  <si>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</si>
  <si>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</si>
  <si>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</si>
  <si>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</si>
  <si>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</si>
  <si>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</si>
  <si>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</si>
  <si>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</si>
  <si>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</si>
  <si>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</si>
  <si>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</si>
  <si>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</si>
  <si>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</si>
  <si>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</si>
  <si>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</si>
  <si>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</si>
  <si>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</si>
  <si>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</si>
  <si>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</si>
  <si>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</si>
  <si>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</si>
  <si>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</si>
  <si>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</si>
  <si>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</si>
  <si>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</si>
  <si>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</si>
  <si>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</si>
  <si>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</si>
  <si>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</si>
  <si>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</si>
  <si>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</si>
  <si>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</si>
  <si>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</si>
  <si>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</si>
  <si>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</si>
  <si>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</si>
  <si>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</si>
  <si>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</si>
  <si>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</si>
  <si>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</si>
  <si>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</si>
  <si>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</si>
  <si>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</si>
  <si>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</si>
  <si>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</si>
  <si>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</si>
  <si>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</si>
  <si>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</si>
  <si>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</si>
  <si>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</si>
  <si>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</si>
  <si>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</si>
  <si>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</si>
  <si>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</si>
  <si>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</si>
  <si>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</si>
  <si>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</si>
  <si>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</si>
  <si>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</si>
  <si>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</si>
  <si>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</si>
  <si>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</si>
  <si>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</si>
  <si>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</si>
  <si>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</si>
  <si>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</si>
  <si>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</si>
  <si>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</si>
  <si>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</si>
  <si>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</si>
  <si>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</si>
  <si>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</si>
  <si>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</si>
  <si>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</si>
  <si>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</si>
  <si>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</si>
  <si>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</si>
  <si>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</si>
  <si>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</si>
  <si>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</si>
  <si>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</si>
  <si>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</si>
  <si>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</si>
  <si>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</si>
  <si>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</si>
  <si>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</si>
  <si>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</si>
  <si>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</si>
  <si>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</si>
  <si>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</si>
  <si>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</si>
  <si>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</si>
  <si>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</si>
  <si>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</si>
  <si>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</si>
  <si>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</si>
  <si>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</si>
  <si>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</si>
  <si>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</si>
  <si>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</si>
  <si>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</si>
  <si>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</si>
  <si>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</si>
  <si>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</si>
  <si>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</si>
  <si>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</si>
  <si>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</si>
  <si>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</si>
  <si>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</si>
  <si>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</si>
  <si>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</si>
  <si>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</si>
  <si>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</si>
  <si>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</si>
  <si>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</si>
  <si>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</si>
  <si>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</si>
  <si>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</si>
  <si>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</si>
  <si>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</si>
  <si>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</si>
  <si>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</si>
  <si>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</si>
  <si>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</si>
  <si>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</si>
  <si>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</si>
  <si>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</si>
  <si>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</si>
  <si>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</si>
  <si>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</si>
  <si>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</si>
  <si>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</si>
  <si>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</si>
  <si>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</si>
  <si>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</si>
  <si>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</si>
  <si>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</si>
  <si>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</si>
  <si>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</si>
  <si>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</si>
  <si>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</si>
  <si>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</si>
  <si>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</si>
  <si>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</si>
  <si>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</si>
  <si>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</si>
  <si>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</si>
  <si>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</si>
  <si>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</si>
  <si>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</si>
  <si>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</si>
  <si>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</si>
  <si>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</si>
  <si>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</si>
  <si>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</si>
  <si>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</si>
  <si>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</si>
  <si>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</si>
  <si>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</si>
  <si>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</si>
  <si>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</si>
  <si>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</si>
  <si>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</si>
  <si>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</si>
  <si>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</si>
  <si>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</si>
  <si>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</si>
  <si>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</si>
  <si>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</si>
  <si>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</si>
  <si>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</si>
  <si>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</si>
  <si>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</si>
  <si>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</si>
  <si>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</si>
  <si>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</si>
  <si>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</si>
  <si>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</si>
  <si>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</si>
  <si>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</si>
  <si>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</si>
  <si>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</si>
  <si>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</si>
  <si>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</si>
  <si>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</si>
  <si>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</si>
  <si>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</si>
  <si>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</si>
  <si>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</si>
  <si>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</si>
  <si>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</si>
  <si>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</si>
  <si>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</si>
  <si>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</si>
  <si>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</si>
  <si>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</si>
  <si>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</si>
  <si>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</si>
  <si>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</si>
  <si>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</si>
  <si>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</si>
  <si>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</si>
  <si>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</si>
  <si>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</si>
  <si>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</si>
  <si>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</si>
  <si>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</si>
  <si>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</si>
  <si>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</si>
  <si>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</si>
  <si>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</si>
  <si>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</si>
  <si>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</si>
  <si>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</si>
  <si>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</si>
  <si>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</si>
  <si>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</si>
  <si>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</si>
  <si>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</si>
  <si>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</si>
  <si>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</si>
  <si>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</si>
  <si>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</si>
  <si>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</si>
  <si>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</si>
  <si>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</si>
  <si>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</si>
  <si>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</si>
  <si>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</si>
  <si>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</si>
  <si>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</si>
  <si>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</si>
  <si>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</si>
  <si>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</si>
  <si>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</si>
  <si>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</si>
  <si>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</si>
  <si>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</si>
  <si>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</si>
  <si>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</si>
  <si>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</si>
  <si>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</si>
  <si>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</si>
  <si>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</si>
  <si>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</si>
  <si>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</si>
  <si>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</si>
  <si>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</si>
  <si>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</si>
  <si>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</si>
  <si>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</si>
  <si>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</si>
  <si>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</si>
  <si>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</si>
  <si>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</si>
  <si>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</si>
  <si>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</si>
  <si>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</si>
  <si>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</si>
  <si>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</si>
  <si>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</si>
  <si>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</si>
  <si>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</si>
  <si>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</si>
  <si>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</si>
  <si>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</si>
  <si>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</si>
  <si>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</si>
  <si>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</si>
  <si>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</si>
  <si>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</si>
  <si>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</si>
  <si>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</si>
  <si>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</si>
  <si>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</si>
  <si>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</si>
  <si>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</si>
  <si>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</si>
  <si>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</si>
  <si>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</si>
  <si>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</si>
  <si>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</si>
  <si>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</si>
  <si>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</si>
  <si>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</si>
  <si>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</si>
  <si>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</si>
  <si>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</si>
  <si>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</si>
  <si>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</si>
  <si>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</si>
  <si>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</si>
  <si>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</si>
  <si>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</si>
  <si>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</si>
  <si>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</si>
  <si>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</si>
  <si>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</si>
  <si>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</si>
  <si>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</si>
  <si>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</si>
  <si>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</si>
  <si>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</si>
  <si>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</si>
  <si>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</si>
  <si>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</si>
  <si>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</si>
  <si>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</si>
  <si>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</si>
  <si>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</si>
  <si>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</si>
  <si>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</si>
  <si>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</si>
  <si>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</si>
  <si>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</si>
  <si>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</si>
  <si>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</si>
  <si>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</si>
  <si>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</si>
  <si>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</si>
  <si>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</si>
  <si>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</si>
  <si>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</si>
  <si>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</si>
  <si>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</si>
  <si>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</si>
  <si>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</si>
  <si>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</si>
  <si>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</si>
  <si>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</si>
  <si>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</si>
  <si>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</si>
  <si>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</si>
  <si>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</si>
  <si>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</si>
  <si>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</si>
  <si>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</si>
  <si>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</si>
  <si>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</si>
  <si>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</si>
  <si>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</si>
  <si>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</si>
  <si>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</si>
  <si>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</si>
  <si>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</si>
  <si>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</si>
  <si>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</si>
  <si>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</si>
  <si>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</si>
  <si>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</si>
  <si>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</si>
  <si>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</si>
  <si>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</si>
  <si>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</si>
  <si>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</si>
  <si>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</si>
  <si>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</si>
  <si>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</si>
  <si>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</si>
  <si>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</si>
  <si>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</si>
  <si>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</si>
  <si>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</si>
  <si>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</si>
  <si>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</si>
  <si>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</si>
  <si>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</si>
  <si>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</si>
  <si>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</si>
  <si>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</si>
  <si>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</si>
  <si>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</si>
  <si>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</si>
  <si>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</si>
  <si>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</si>
  <si>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</si>
  <si>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</si>
  <si>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</si>
  <si>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</si>
  <si>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</si>
  <si>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</si>
  <si>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</si>
  <si>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</si>
  <si>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</si>
  <si>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</si>
  <si>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</si>
  <si>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</si>
  <si>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</si>
  <si>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</si>
  <si>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</si>
  <si>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</si>
  <si>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</si>
  <si>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</si>
  <si>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</si>
  <si>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</si>
  <si>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</si>
  <si>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</si>
  <si>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</si>
  <si>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</si>
  <si>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</si>
  <si>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</si>
  <si>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</si>
  <si>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</si>
  <si>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</si>
  <si>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</si>
  <si>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</si>
  <si>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</si>
  <si>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</si>
  <si>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</si>
  <si>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</si>
  <si>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</si>
  <si>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</si>
  <si>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</si>
  <si>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</si>
  <si>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</si>
  <si>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</si>
  <si>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</si>
  <si>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</si>
  <si>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</si>
  <si>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</si>
  <si>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</si>
  <si>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</si>
  <si>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</si>
  <si>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</si>
  <si>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</si>
  <si>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</si>
  <si>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</si>
  <si>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</si>
  <si>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</si>
  <si>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</si>
  <si>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</si>
  <si>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</si>
  <si>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</si>
  <si>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</si>
  <si>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</si>
  <si>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</si>
  <si>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</si>
  <si>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</si>
  <si>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</si>
  <si>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</si>
  <si>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</si>
  <si>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</si>
  <si>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</si>
  <si>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</si>
  <si>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</si>
  <si>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</si>
  <si>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</si>
  <si>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</si>
  <si>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</si>
  <si>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</si>
  <si>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</si>
  <si>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</si>
  <si>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</si>
  <si>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</si>
  <si>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</si>
  <si>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</si>
  <si>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</si>
  <si>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</si>
  <si>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</si>
  <si>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</si>
  <si>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</si>
  <si>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</si>
  <si>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</si>
  <si>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</si>
  <si>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</si>
  <si>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</si>
  <si>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</si>
  <si>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</si>
  <si>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</si>
  <si>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</si>
  <si>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</si>
  <si>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</si>
  <si>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</si>
  <si>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</si>
  <si>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</si>
  <si>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</si>
  <si>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</si>
  <si>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</si>
  <si>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</si>
  <si>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</si>
  <si>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</si>
  <si>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</si>
  <si>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</si>
  <si>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</si>
  <si>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</si>
  <si>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</si>
  <si>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</si>
  <si>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</si>
  <si>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</si>
  <si>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</si>
  <si>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</si>
  <si>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</si>
  <si>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</si>
  <si>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</si>
  <si>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</si>
  <si>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</si>
  <si>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</si>
  <si>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</si>
  <si>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</si>
  <si>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</si>
  <si>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</si>
  <si>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</si>
  <si>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</si>
  <si>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</si>
  <si>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</si>
  <si>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</si>
  <si>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</si>
  <si>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</si>
  <si>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</si>
  <si>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</si>
  <si>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</si>
  <si>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</si>
  <si>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</si>
  <si>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</si>
  <si>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</si>
  <si>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</si>
  <si>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</si>
  <si>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</si>
  <si>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</si>
  <si>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</si>
  <si>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</si>
  <si>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</si>
  <si>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</si>
  <si>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</si>
  <si>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</si>
  <si>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</si>
  <si>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</si>
  <si>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</si>
  <si>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</si>
  <si>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</si>
  <si>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</si>
  <si>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</si>
  <si>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</si>
  <si>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</si>
  <si>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</si>
  <si>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</si>
  <si>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</si>
  <si>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</si>
  <si>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</si>
  <si>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</si>
  <si>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</si>
  <si>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</si>
  <si>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</si>
  <si>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</si>
  <si>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</si>
  <si>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</si>
  <si>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</si>
  <si>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</si>
  <si>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</si>
  <si>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</si>
  <si>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</si>
  <si>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</si>
  <si>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</si>
  <si>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</si>
  <si>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</si>
  <si>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</si>
  <si>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</si>
  <si>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</si>
  <si>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</si>
  <si>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</si>
  <si>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</si>
  <si>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</si>
  <si>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</si>
  <si>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</si>
  <si>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</si>
  <si>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</si>
  <si>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</si>
  <si>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</si>
  <si>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</si>
  <si>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</si>
  <si>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</si>
  <si>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</si>
  <si>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</si>
  <si>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</si>
  <si>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</si>
  <si>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</si>
  <si>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</si>
  <si>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</si>
  <si>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</si>
  <si>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</si>
  <si>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</si>
  <si>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</si>
  <si>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</si>
  <si>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</si>
  <si>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</si>
  <si>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</si>
  <si>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</si>
  <si>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</si>
  <si>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</si>
  <si>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</si>
  <si>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</si>
  <si>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</si>
  <si>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</si>
  <si>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</si>
  <si>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</si>
  <si>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</si>
  <si>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</si>
  <si>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</si>
  <si>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</si>
  <si>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</si>
  <si>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</si>
  <si>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</si>
  <si>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</si>
  <si>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</si>
  <si>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</si>
  <si>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</si>
  <si>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</si>
  <si>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</si>
  <si>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</si>
  <si>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</si>
  <si>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</si>
  <si>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</si>
  <si>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</si>
  <si>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</si>
  <si>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</si>
  <si>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</si>
  <si>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</si>
  <si>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</si>
  <si>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</si>
  <si>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</si>
  <si>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</si>
  <si>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</si>
  <si>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</si>
  <si>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</si>
  <si>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</si>
  <si>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</si>
  <si>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</si>
  <si>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</si>
  <si>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</si>
  <si>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</si>
  <si>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</si>
  <si>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</si>
  <si>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</si>
  <si>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</si>
  <si>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</si>
  <si>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</si>
  <si>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</si>
  <si>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</si>
  <si>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</si>
  <si>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</si>
  <si>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</si>
  <si>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</si>
  <si>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</si>
  <si>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</si>
  <si>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</si>
  <si>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</si>
  <si>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</si>
  <si>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</si>
  <si>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</si>
  <si>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</si>
  <si>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</si>
  <si>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</si>
  <si>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</si>
  <si>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</si>
  <si>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</si>
  <si>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</si>
  <si>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</si>
  <si>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</si>
  <si>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</si>
  <si>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</si>
  <si>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</si>
  <si>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</si>
  <si>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</si>
  <si>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</si>
  <si>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</si>
  <si>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</si>
  <si>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</si>
  <si>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</si>
  <si>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</si>
  <si>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</si>
  <si>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</si>
  <si>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</si>
  <si>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</si>
  <si>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</si>
  <si>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</si>
  <si>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</si>
  <si>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</si>
  <si>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</si>
  <si>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</si>
  <si>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</si>
  <si>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</si>
  <si>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</si>
  <si>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</si>
  <si>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</si>
  <si>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</si>
  <si>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</si>
  <si>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</si>
  <si>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</si>
  <si>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</si>
  <si>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</si>
  <si>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</si>
  <si>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</si>
  <si>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</si>
  <si>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</si>
  <si>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</si>
  <si>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</si>
  <si>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</si>
  <si>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</si>
  <si>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</si>
  <si>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</si>
  <si>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</si>
  <si>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</si>
  <si>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</si>
  <si>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</si>
  <si>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</si>
  <si>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</si>
  <si>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</si>
  <si>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</si>
  <si>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</si>
  <si>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</si>
  <si>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</si>
  <si>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</si>
  <si>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</si>
  <si>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</si>
  <si>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</si>
  <si>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</si>
  <si>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</si>
  <si>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</si>
  <si>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</si>
  <si>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</si>
  <si>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</si>
  <si>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</si>
  <si>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</si>
  <si>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</si>
  <si>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</si>
  <si>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</si>
  <si>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</si>
  <si>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</si>
  <si>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</si>
  <si>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</si>
  <si>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</si>
  <si>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</si>
  <si>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</si>
  <si>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</si>
  <si>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</si>
  <si>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</si>
  <si>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</si>
  <si>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</si>
  <si>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</si>
  <si>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</si>
  <si>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</si>
  <si>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</si>
  <si>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</si>
  <si>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</si>
  <si>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</si>
  <si>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</si>
  <si>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</si>
  <si>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</si>
  <si>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</si>
  <si>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</si>
  <si>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</si>
  <si>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</si>
  <si>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</si>
  <si>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</si>
  <si>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</si>
  <si>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</si>
  <si>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</si>
  <si>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</si>
  <si>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</si>
  <si>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</si>
  <si>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</si>
  <si>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</si>
  <si>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</si>
  <si>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</si>
  <si>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</si>
  <si>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</si>
  <si>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</si>
  <si>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</si>
  <si>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</si>
  <si>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</si>
  <si>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</si>
  <si>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</si>
  <si>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</si>
  <si>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</si>
  <si>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</si>
  <si>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</si>
  <si>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</si>
  <si>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</si>
  <si>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</si>
  <si>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</si>
  <si>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</si>
  <si>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</si>
  <si>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</si>
  <si>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</si>
  <si>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</si>
  <si>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</si>
  <si>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</si>
  <si>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</si>
  <si>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</si>
  <si>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</si>
  <si>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</si>
  <si>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</si>
  <si>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</si>
  <si>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</si>
  <si>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</si>
  <si>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</si>
  <si>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</si>
  <si>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</si>
  <si>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</si>
  <si>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</si>
  <si>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</si>
  <si>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</si>
  <si>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</si>
  <si>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</si>
  <si>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</si>
  <si>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</si>
  <si>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</si>
  <si>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</si>
  <si>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</si>
  <si>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</si>
  <si>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</si>
  <si>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</si>
  <si>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</si>
  <si>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</si>
  <si>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</si>
  <si>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</si>
  <si>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</si>
  <si>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</si>
  <si>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</si>
  <si>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</si>
  <si>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</si>
  <si>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</si>
  <si>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</si>
  <si>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</si>
  <si>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</si>
  <si>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</si>
  <si>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</si>
  <si>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</si>
  <si>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</si>
  <si>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</si>
  <si>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</si>
  <si>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</si>
  <si>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</si>
  <si>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</si>
  <si>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</si>
  <si>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</si>
  <si>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</si>
  <si>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</si>
  <si>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</si>
  <si>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</si>
  <si>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</si>
  <si>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</si>
  <si>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</si>
  <si>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</si>
  <si>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</si>
  <si>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</si>
  <si>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</si>
  <si>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</si>
  <si>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</si>
  <si>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</si>
  <si>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</si>
  <si>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</si>
  <si>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</si>
  <si>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</si>
  <si>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</si>
  <si>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</si>
  <si>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</si>
  <si>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</si>
  <si>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</si>
  <si>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</si>
  <si>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</si>
  <si>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</si>
  <si>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</si>
  <si>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</si>
  <si>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</si>
  <si>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</si>
  <si>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</si>
  <si>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</si>
  <si>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</si>
  <si>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</si>
  <si>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</si>
  <si>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</si>
  <si>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</si>
  <si>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</si>
  <si>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</si>
  <si>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</si>
  <si>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</si>
  <si>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</si>
  <si>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</si>
  <si>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</si>
  <si>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</si>
  <si>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</si>
  <si>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</si>
  <si>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</si>
  <si>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</si>
  <si>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</si>
  <si>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</si>
  <si>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</si>
  <si>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</si>
  <si>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</si>
  <si>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</si>
  <si>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</si>
  <si>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</si>
  <si>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</si>
  <si>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</si>
  <si>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</si>
  <si>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</si>
  <si>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</si>
  <si>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</si>
  <si>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</si>
  <si>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</si>
  <si>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</si>
  <si>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</si>
  <si>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</si>
  <si>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</si>
  <si>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</si>
  <si>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</si>
  <si>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</si>
  <si>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</si>
  <si>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</si>
  <si>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</si>
  <si>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</si>
  <si>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</si>
  <si>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</si>
  <si>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</si>
  <si>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</si>
  <si>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</si>
  <si>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</si>
  <si>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</si>
  <si>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</si>
  <si>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</si>
  <si>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</si>
  <si>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</si>
  <si>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</si>
  <si>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</si>
  <si>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</si>
  <si>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</si>
  <si>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</si>
  <si>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</si>
  <si>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</si>
  <si>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</si>
  <si>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</si>
  <si>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</si>
  <si>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</si>
  <si>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</si>
  <si>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</si>
  <si>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</si>
  <si>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</si>
  <si>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</si>
  <si>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</si>
  <si>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</si>
  <si>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</si>
  <si>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</si>
  <si>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</si>
  <si>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</si>
  <si>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</si>
  <si>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</si>
  <si>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</si>
  <si>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</si>
  <si>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</si>
  <si>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</si>
  <si>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</si>
  <si>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</si>
  <si>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</si>
  <si>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</si>
  <si>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</si>
  <si>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</si>
  <si>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</si>
  <si>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</si>
  <si>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</si>
  <si>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</si>
  <si>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</si>
  <si>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</si>
  <si>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</si>
  <si>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</si>
  <si>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</si>
  <si>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</si>
  <si>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</si>
  <si>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</si>
  <si>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</si>
  <si>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</si>
  <si>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</si>
  <si>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</si>
  <si>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</si>
  <si>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</si>
  <si>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</si>
  <si>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</si>
  <si>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</si>
  <si>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</si>
  <si>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</si>
  <si>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</si>
  <si>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</si>
  <si>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</si>
  <si>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</si>
  <si>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</si>
  <si>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</si>
  <si>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</si>
  <si>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</si>
  <si>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</si>
  <si>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</si>
  <si>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</si>
  <si>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</si>
  <si>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</si>
  <si>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</si>
  <si>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</si>
  <si>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</si>
  <si>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</si>
  <si>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</si>
  <si>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</si>
  <si>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</si>
  <si>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</si>
  <si>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</si>
  <si>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</si>
  <si>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</si>
  <si>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</si>
  <si>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</si>
  <si>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</si>
  <si>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</si>
  <si>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</si>
  <si>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</si>
  <si>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</si>
  <si>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</si>
  <si>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</si>
  <si>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</si>
  <si>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</si>
  <si>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</si>
  <si>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</si>
  <si>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</si>
  <si>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</si>
  <si>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</si>
  <si>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</si>
  <si>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</si>
  <si>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</si>
  <si>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</si>
  <si>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</si>
  <si>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</si>
  <si>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</si>
  <si>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</si>
  <si>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</si>
  <si>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</si>
  <si>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</si>
  <si>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</si>
  <si>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</si>
  <si>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</si>
  <si>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</si>
  <si>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</si>
  <si>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</si>
  <si>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</si>
  <si>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</si>
  <si>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</si>
  <si>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</si>
  <si>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</si>
  <si>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</si>
  <si>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</si>
  <si>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</si>
  <si>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</si>
  <si>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</si>
  <si>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</si>
  <si>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</si>
  <si>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</si>
  <si>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</si>
  <si>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</si>
  <si>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</si>
  <si>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</si>
  <si>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</si>
  <si>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</si>
  <si>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</si>
  <si>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</si>
  <si>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</si>
  <si>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</si>
  <si>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</si>
  <si>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</si>
  <si>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</si>
  <si>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</si>
  <si>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</si>
  <si>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</si>
  <si>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</si>
  <si>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</si>
  <si>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</si>
  <si>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</si>
  <si>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</si>
  <si>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</si>
  <si>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</si>
  <si>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</si>
  <si>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</si>
  <si>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</si>
  <si>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</si>
  <si>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</si>
  <si>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</si>
  <si>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</si>
  <si>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</si>
  <si>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</si>
  <si>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</si>
  <si>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</si>
  <si>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</si>
  <si>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</si>
  <si>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</si>
  <si>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</si>
  <si>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</si>
  <si>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</si>
  <si>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</si>
  <si>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</si>
  <si>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</si>
  <si>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</si>
  <si>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</si>
  <si>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</si>
  <si>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</si>
  <si>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</si>
  <si>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</si>
  <si>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</si>
  <si>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</si>
  <si>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</si>
  <si>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</si>
  <si>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</si>
  <si>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</si>
  <si>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</si>
  <si>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</si>
  <si>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</si>
  <si>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</si>
  <si>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</si>
  <si>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</si>
  <si>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</si>
  <si>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</si>
  <si>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</si>
  <si>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</si>
  <si>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</si>
  <si>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</si>
  <si>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</si>
  <si>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</si>
  <si>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</si>
  <si>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</si>
  <si>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</si>
  <si>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</si>
  <si>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</si>
  <si>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</si>
  <si>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</si>
  <si>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</si>
  <si>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</si>
  <si>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</si>
  <si>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</si>
  <si>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</si>
  <si>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</si>
  <si>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</si>
  <si>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</si>
  <si>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</si>
  <si>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</si>
  <si>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</si>
  <si>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</si>
  <si>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</si>
  <si>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</si>
  <si>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</si>
  <si>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</si>
  <si>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</si>
  <si>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</si>
  <si>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</si>
  <si>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</si>
  <si>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</si>
  <si>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</si>
  <si>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</si>
  <si>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</si>
  <si>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</si>
  <si>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</si>
  <si>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</si>
  <si>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</si>
  <si>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</si>
  <si>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</si>
  <si>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</si>
  <si>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</si>
  <si>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</si>
  <si>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</si>
  <si>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</si>
  <si>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</si>
  <si>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</si>
  <si>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</si>
  <si>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</si>
  <si>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</si>
  <si>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</si>
  <si>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</si>
  <si>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</si>
  <si>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</si>
  <si>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</si>
  <si>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</si>
  <si>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</si>
  <si>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</si>
  <si>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</si>
  <si>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</si>
  <si>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</si>
  <si>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</si>
  <si>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</si>
  <si>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</si>
  <si>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</si>
  <si>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</si>
  <si>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</si>
  <si>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</si>
  <si>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</si>
  <si>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</si>
  <si>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</si>
  <si>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</si>
  <si>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</si>
  <si>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</si>
  <si>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</si>
  <si>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</si>
  <si>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</si>
  <si>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</si>
  <si>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</si>
  <si>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</si>
  <si>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</si>
  <si>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</si>
  <si>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</si>
  <si>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</si>
  <si>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</si>
  <si>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</si>
  <si>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</si>
  <si>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</si>
  <si>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</si>
  <si>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</si>
  <si>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</si>
  <si>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</si>
  <si>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</si>
  <si>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</si>
  <si>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</si>
  <si>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</si>
  <si>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</si>
  <si>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</si>
  <si>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</si>
  <si>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</si>
  <si>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</si>
  <si>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</si>
  <si>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</si>
  <si>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</si>
  <si>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</si>
  <si>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</si>
  <si>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</si>
  <si>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</si>
  <si>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</si>
  <si>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</si>
  <si>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</si>
  <si>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</si>
  <si>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</si>
  <si>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</si>
  <si>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</si>
  <si>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</si>
  <si>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</si>
  <si>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</si>
  <si>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</si>
  <si>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</si>
  <si>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</si>
  <si>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</si>
  <si>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</si>
  <si>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</si>
  <si>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</si>
  <si>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</si>
  <si>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</si>
  <si>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</si>
  <si>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</si>
  <si>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</si>
  <si>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</si>
  <si>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</si>
  <si>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</si>
  <si>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</si>
  <si>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</si>
  <si>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</si>
  <si>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</si>
  <si>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</si>
  <si>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</si>
  <si>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</si>
  <si>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</si>
  <si>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</si>
  <si>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</si>
  <si>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</si>
  <si>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</si>
  <si>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</si>
  <si>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</si>
  <si>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</si>
  <si>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</si>
  <si>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</si>
  <si>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</si>
  <si>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</si>
  <si>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</si>
  <si>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</si>
  <si>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</si>
  <si>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</si>
  <si>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</si>
  <si>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</si>
  <si>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</si>
  <si>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</si>
  <si>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</si>
  <si>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</si>
  <si>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</si>
  <si>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</si>
  <si>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</si>
  <si>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</si>
  <si>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</si>
  <si>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</si>
  <si>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</si>
  <si>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</si>
  <si>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</si>
  <si>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</si>
  <si>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</si>
  <si>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</si>
  <si>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</si>
  <si>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</si>
  <si>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</si>
  <si>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</si>
  <si>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</si>
  <si>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</si>
  <si>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</si>
  <si>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</si>
  <si>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</si>
  <si>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</si>
  <si>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</si>
  <si>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</si>
  <si>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</si>
  <si>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</si>
  <si>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</si>
  <si>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</si>
  <si>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</si>
  <si>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</si>
  <si>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</si>
  <si>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</si>
  <si>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</si>
  <si>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</si>
  <si>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</si>
  <si>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</si>
  <si>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</si>
  <si>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</si>
  <si>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</si>
  <si>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</si>
  <si>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</si>
  <si>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</si>
  <si>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</si>
  <si>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</si>
  <si>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</si>
  <si>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</si>
  <si>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</si>
  <si>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</si>
  <si>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</si>
  <si>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</si>
  <si>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</si>
  <si>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</si>
  <si>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</si>
  <si>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</si>
  <si>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</si>
  <si>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</si>
  <si>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</si>
  <si>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</si>
  <si>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</si>
  <si>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</si>
  <si>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</si>
  <si>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</si>
  <si>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</si>
  <si>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</si>
  <si>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</si>
  <si>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</si>
  <si>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</si>
  <si>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</si>
  <si>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</si>
  <si>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</si>
  <si>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</si>
  <si>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</si>
  <si>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</si>
  <si>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</si>
  <si>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</si>
  <si>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</si>
  <si>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</si>
  <si>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</si>
  <si>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</si>
  <si>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</si>
  <si>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</si>
  <si>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</si>
  <si>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</si>
  <si>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</si>
  <si>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</si>
  <si>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</si>
  <si>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</si>
  <si>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</si>
  <si>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</si>
  <si>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</si>
  <si>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</si>
  <si>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</si>
  <si>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</si>
  <si>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</si>
  <si>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</si>
  <si>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</si>
  <si>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</si>
  <si>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</si>
  <si>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</si>
  <si>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</si>
  <si>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</si>
  <si>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</si>
  <si>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</si>
  <si>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</si>
  <si>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</si>
  <si>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</si>
  <si>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</si>
  <si>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</si>
  <si>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</si>
  <si>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</si>
  <si>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</si>
  <si>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</si>
  <si>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</si>
  <si>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</si>
  <si>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</si>
  <si>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</si>
  <si>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</si>
  <si>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</si>
  <si>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</si>
  <si>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</si>
  <si>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</si>
  <si>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</si>
  <si>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</si>
  <si>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</si>
  <si>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</si>
  <si>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</si>
  <si>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</si>
  <si>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</si>
  <si>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</si>
  <si>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</si>
  <si>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</si>
  <si>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</si>
  <si>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</si>
  <si>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</si>
  <si>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</si>
  <si>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</si>
  <si>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</si>
  <si>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</si>
  <si>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</si>
  <si>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</si>
  <si>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</si>
  <si>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</si>
  <si>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</si>
  <si>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</si>
  <si>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</si>
  <si>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</si>
  <si>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</si>
  <si>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</si>
  <si>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</si>
  <si>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</si>
  <si>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</si>
  <si>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</si>
  <si>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</si>
  <si>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</si>
  <si>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</si>
  <si>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</si>
  <si>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</si>
  <si>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</si>
  <si>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</si>
  <si>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</si>
  <si>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</si>
  <si>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</si>
  <si>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</si>
  <si>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</si>
  <si>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</si>
  <si>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</si>
  <si>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</si>
  <si>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</si>
  <si>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</si>
  <si>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</si>
  <si>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</si>
  <si>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</si>
  <si>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</si>
  <si>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</si>
  <si>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</si>
  <si>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</si>
  <si>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</si>
  <si>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</si>
  <si>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</si>
  <si>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</si>
  <si>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</si>
  <si>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</si>
  <si>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</si>
  <si>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</si>
  <si>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</si>
  <si>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</si>
  <si>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</si>
  <si>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</si>
  <si>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</si>
  <si>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</si>
  <si>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</si>
  <si>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</si>
  <si>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</si>
  <si>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</si>
  <si>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</si>
  <si>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</si>
  <si>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</si>
  <si>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</si>
  <si>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</si>
  <si>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</si>
  <si>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</si>
  <si>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</si>
  <si>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</si>
  <si>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</si>
  <si>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</si>
  <si>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</si>
  <si>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</si>
  <si>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</si>
  <si>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</si>
  <si>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</si>
  <si>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</si>
  <si>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</si>
  <si>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</si>
  <si>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</si>
  <si>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</si>
  <si>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</si>
  <si>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</si>
  <si>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</si>
  <si>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</si>
  <si>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</si>
  <si>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</si>
  <si>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</si>
  <si>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</si>
  <si>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</si>
  <si>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</si>
  <si>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</si>
  <si>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</si>
  <si>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</si>
  <si>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</si>
  <si>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</si>
  <si>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</si>
  <si>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</si>
  <si>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</si>
  <si>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</si>
  <si>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</si>
  <si>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</si>
  <si>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</si>
  <si>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</si>
  <si>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</si>
  <si>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</si>
  <si>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</si>
  <si>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</si>
  <si>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</si>
  <si>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</si>
  <si>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</si>
  <si>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</si>
  <si>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</si>
  <si>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</si>
  <si>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</si>
  <si>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</si>
  <si>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</si>
  <si>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</si>
  <si>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</si>
  <si>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</si>
  <si>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</si>
  <si>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</si>
  <si>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</si>
  <si>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</si>
  <si>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</si>
  <si>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</si>
  <si>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</si>
  <si>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</si>
  <si>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</si>
  <si>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</si>
  <si>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</si>
  <si>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</si>
  <si>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</si>
  <si>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</si>
  <si>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</si>
  <si>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</si>
  <si>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</si>
  <si>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</si>
  <si>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</si>
  <si>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</si>
  <si>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</si>
  <si>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</si>
  <si>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</si>
  <si>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</si>
  <si>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</si>
  <si>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</si>
  <si>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</si>
  <si>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</si>
  <si>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</si>
  <si>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</si>
  <si>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</si>
  <si>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</si>
  <si>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</si>
  <si>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</si>
  <si>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</si>
  <si>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</si>
  <si>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</si>
  <si>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</si>
  <si>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</si>
  <si>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</si>
  <si>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</si>
  <si>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</si>
  <si>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</si>
  <si>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</si>
  <si>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</si>
  <si>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</si>
  <si>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</si>
  <si>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</si>
  <si>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</si>
  <si>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</si>
  <si>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</si>
  <si>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</si>
  <si>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</si>
  <si>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</si>
  <si>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</si>
  <si>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</si>
  <si>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</si>
  <si>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</si>
  <si>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</si>
  <si>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</si>
  <si>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</si>
  <si>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</si>
  <si>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</si>
  <si>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</si>
  <si>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</si>
  <si>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</si>
  <si>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</si>
  <si>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</si>
  <si>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</si>
  <si>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</si>
  <si>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</si>
  <si>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</si>
  <si>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</si>
  <si>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</si>
  <si>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</si>
  <si>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</si>
  <si>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</si>
  <si>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</si>
  <si>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</si>
  <si>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</si>
  <si>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</si>
  <si>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</si>
  <si>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</si>
  <si>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</si>
  <si>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</si>
  <si>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</si>
  <si>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</si>
  <si>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</si>
  <si>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</si>
  <si>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</si>
  <si>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</si>
  <si>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</si>
  <si>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</si>
  <si>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</si>
  <si>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</si>
  <si>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</si>
  <si>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</si>
  <si>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</si>
  <si>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</si>
  <si>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</si>
  <si>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</si>
  <si>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</si>
  <si>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</si>
  <si>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</si>
  <si>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</si>
  <si>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</si>
  <si>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</si>
  <si>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</si>
  <si>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</si>
  <si>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</si>
  <si>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</si>
  <si>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</si>
  <si>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</si>
  <si>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</si>
  <si>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</si>
  <si>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</si>
  <si>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</si>
  <si>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</si>
  <si>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</si>
  <si>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</si>
  <si>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</si>
  <si>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</si>
  <si>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</si>
  <si>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</si>
  <si>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</si>
  <si>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</si>
  <si>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</si>
  <si>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</si>
  <si>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</si>
  <si>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</si>
  <si>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</si>
  <si>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</si>
  <si>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</si>
  <si>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</si>
  <si>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</si>
  <si>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</si>
  <si>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</si>
  <si>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</si>
  <si>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</si>
  <si>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</si>
  <si>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</si>
  <si>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</si>
  <si>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</si>
  <si>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</si>
  <si>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</si>
  <si>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</si>
  <si>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</si>
  <si>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</si>
  <si>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</si>
  <si>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</si>
  <si>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</si>
  <si>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</si>
  <si>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</si>
  <si>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</si>
  <si>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</si>
  <si>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</si>
  <si>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</si>
  <si>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</si>
  <si>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</si>
  <si>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</si>
  <si>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</si>
  <si>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</si>
  <si>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</si>
  <si>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</si>
  <si>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</si>
  <si>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</si>
  <si>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</si>
  <si>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</si>
  <si>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</si>
  <si>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</si>
  <si>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</si>
  <si>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</si>
  <si>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</si>
  <si>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</si>
  <si>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</si>
  <si>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</si>
  <si>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</si>
  <si>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</si>
  <si>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</si>
  <si>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</si>
  <si>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</si>
  <si>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</si>
  <si>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</si>
  <si>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</si>
  <si>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</si>
  <si>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</si>
  <si>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</si>
  <si>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</si>
  <si>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</si>
  <si>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</si>
  <si>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</si>
  <si>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</si>
  <si>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</si>
  <si>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</si>
  <si>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</si>
  <si>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</si>
  <si>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</si>
  <si>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</si>
  <si>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</si>
  <si>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</si>
  <si>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</si>
  <si>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</si>
  <si>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</si>
  <si>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</si>
  <si>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</si>
  <si>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</si>
  <si>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</si>
  <si>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</si>
  <si>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</si>
  <si>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</si>
  <si>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</si>
  <si>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</si>
  <si>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</si>
  <si>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</si>
  <si>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</si>
  <si>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</si>
  <si>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</si>
  <si>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</si>
  <si>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</si>
  <si>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</si>
  <si>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</si>
  <si>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</si>
  <si>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</si>
  <si>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</si>
  <si>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</si>
  <si>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</si>
  <si>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</si>
  <si>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</si>
  <si>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</si>
  <si>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</si>
  <si>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</si>
  <si>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</si>
  <si>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</si>
  <si>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</si>
  <si>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</si>
  <si>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</si>
  <si>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</si>
  <si>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</si>
  <si>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</si>
  <si>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</si>
  <si>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</si>
  <si>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</si>
  <si>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</si>
  <si>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</si>
  <si>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</si>
  <si>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</si>
  <si>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</si>
  <si>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</si>
  <si>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</si>
  <si>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</si>
  <si>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</si>
  <si>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</si>
  <si>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</si>
  <si>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</si>
  <si>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</si>
  <si>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</si>
  <si>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</si>
  <si>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</si>
  <si>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</si>
  <si>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</si>
  <si>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</si>
  <si>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</si>
  <si>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</si>
  <si>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</si>
  <si>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</si>
  <si>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</si>
  <si>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</si>
  <si>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</si>
  <si>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</si>
  <si>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</si>
  <si>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</si>
  <si>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</si>
  <si>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</si>
  <si>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</si>
  <si>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</si>
  <si>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</si>
  <si>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</si>
  <si>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</si>
  <si>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</si>
  <si>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</si>
  <si>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</si>
  <si>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</si>
  <si>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</si>
  <si>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</si>
  <si>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</si>
  <si>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</si>
  <si>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</si>
  <si>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</si>
  <si>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</si>
  <si>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</si>
  <si>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</si>
  <si>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</si>
  <si>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</si>
  <si>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</si>
  <si>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</si>
  <si>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</si>
  <si>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</si>
  <si>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</si>
  <si>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</si>
  <si>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</si>
  <si>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</si>
  <si>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</si>
  <si>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</si>
  <si>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</si>
  <si>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</si>
  <si>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</si>
  <si>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</si>
  <si>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</si>
  <si>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</si>
  <si>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</si>
  <si>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</si>
  <si>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</si>
  <si>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</si>
  <si>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</si>
  <si>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</si>
  <si>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</si>
  <si>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</si>
  <si>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</si>
  <si>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</si>
  <si>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</si>
  <si>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</si>
  <si>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</si>
  <si>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</si>
  <si>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</si>
  <si>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</si>
  <si>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</si>
  <si>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</si>
  <si>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</si>
  <si>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</si>
  <si>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</si>
  <si>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</si>
  <si>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</si>
  <si>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</si>
  <si>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</si>
  <si>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</si>
  <si>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</si>
  <si>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</si>
  <si>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</si>
  <si>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</si>
  <si>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</si>
  <si>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</si>
  <si>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</si>
  <si>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</si>
  <si>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</si>
  <si>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</si>
  <si>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</si>
  <si>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</si>
  <si>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</si>
  <si>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</si>
  <si>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</si>
  <si>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</si>
  <si>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</si>
  <si>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</si>
  <si>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</si>
  <si>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</si>
  <si>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</si>
  <si>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</si>
  <si>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</si>
  <si>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</si>
  <si>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</si>
  <si>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</si>
  <si>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</si>
  <si>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</si>
  <si>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</si>
  <si>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</si>
  <si>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</si>
  <si>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</si>
  <si>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</si>
  <si>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</si>
  <si>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</si>
  <si>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</si>
  <si>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</si>
  <si>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</si>
  <si>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</si>
  <si>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</si>
  <si>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</si>
  <si>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</si>
  <si>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</si>
  <si>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</si>
  <si>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</si>
  <si>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</si>
  <si>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</si>
  <si>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</si>
  <si>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</si>
  <si>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</si>
  <si>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</si>
  <si>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</si>
  <si>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</si>
  <si>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</si>
  <si>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</si>
  <si>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</si>
  <si>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</si>
  <si>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</si>
  <si>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</si>
  <si>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</si>
  <si>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</si>
  <si>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</si>
  <si>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</si>
  <si>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</si>
  <si>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</si>
  <si>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</si>
  <si>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</si>
  <si>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</si>
  <si>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</si>
  <si>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</si>
  <si>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</si>
  <si>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</si>
  <si>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</si>
  <si>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</si>
  <si>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</si>
  <si>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</si>
  <si>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</si>
  <si>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</si>
  <si>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</si>
  <si>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</si>
  <si>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</si>
  <si>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</si>
  <si>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</si>
  <si>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</si>
  <si>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</si>
  <si>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</si>
  <si>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</si>
  <si>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</si>
  <si>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</si>
  <si>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</si>
  <si>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</si>
  <si>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</si>
  <si>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</si>
  <si>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</si>
  <si>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</si>
  <si>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</si>
  <si>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</si>
  <si>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</si>
  <si>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</si>
  <si>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</si>
  <si>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</si>
  <si>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</si>
  <si>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</si>
  <si>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</si>
  <si>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</si>
  <si>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</si>
  <si>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</si>
  <si>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</si>
  <si>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</si>
  <si>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</si>
  <si>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</si>
  <si>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</si>
  <si>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</si>
  <si>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</si>
  <si>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</si>
  <si>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</si>
  <si>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</si>
  <si>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</si>
  <si>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</si>
  <si>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</si>
  <si>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</si>
  <si>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</si>
  <si>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</si>
  <si>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</si>
  <si>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</si>
  <si>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</si>
  <si>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</si>
  <si>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</si>
  <si>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</si>
  <si>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</si>
  <si>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</si>
  <si>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</si>
  <si>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</si>
  <si>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</si>
  <si>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</si>
  <si>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</si>
  <si>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</si>
  <si>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</si>
  <si>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</si>
  <si>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</si>
  <si>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</si>
  <si>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</si>
  <si>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</si>
  <si>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</si>
  <si>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</si>
  <si>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</si>
  <si>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</si>
  <si>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</si>
  <si>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</si>
  <si>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</si>
  <si>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</si>
  <si>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</si>
  <si>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</si>
  <si>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</si>
  <si>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</si>
  <si>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</si>
  <si>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</si>
  <si>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</si>
  <si>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</si>
  <si>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</si>
  <si>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</si>
  <si>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</si>
  <si>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</si>
  <si>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</si>
  <si>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</si>
  <si>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</si>
  <si>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</si>
  <si>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</si>
  <si>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</si>
  <si>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</si>
  <si>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</si>
  <si>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</si>
  <si>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</si>
  <si>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</si>
  <si>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</si>
  <si>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</si>
  <si>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</si>
  <si>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</si>
  <si>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</si>
  <si>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</si>
  <si>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</si>
  <si>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</si>
  <si>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</si>
  <si>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</si>
  <si>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</si>
  <si>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</si>
  <si>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</si>
  <si>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</si>
  <si>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</si>
  <si>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</si>
  <si>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</si>
  <si>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</si>
  <si>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</si>
  <si>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</si>
  <si>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</si>
  <si>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</si>
  <si>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</si>
  <si>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</si>
  <si>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</si>
  <si>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</si>
  <si>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</si>
  <si>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</si>
  <si>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</si>
  <si>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</si>
  <si>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</si>
  <si>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</si>
  <si>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</si>
  <si>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</si>
  <si>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</si>
  <si>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</si>
  <si>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</si>
  <si>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</si>
  <si>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</si>
  <si>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</si>
  <si>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</si>
  <si>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</si>
  <si>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</si>
  <si>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</si>
  <si>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</si>
  <si>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</si>
  <si>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</si>
  <si>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</si>
  <si>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</si>
  <si>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</si>
  <si>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</si>
  <si>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</si>
  <si>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</si>
  <si>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</si>
  <si>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</si>
  <si>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</si>
  <si>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</si>
  <si>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</si>
  <si>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</si>
  <si>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</si>
  <si>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</si>
  <si>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</si>
  <si>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</si>
  <si>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</si>
  <si>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</si>
  <si>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</si>
  <si>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</si>
  <si>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</si>
  <si>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</si>
  <si>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</si>
  <si>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</si>
  <si>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</si>
  <si>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</si>
  <si>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</si>
  <si>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</si>
  <si>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</si>
  <si>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</si>
  <si>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</si>
  <si>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</si>
  <si>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</si>
  <si>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</si>
  <si>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</si>
  <si>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</si>
  <si>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</si>
  <si>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</si>
  <si>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</si>
  <si>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</si>
  <si>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</si>
  <si>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</si>
  <si>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</si>
  <si>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</si>
  <si>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</si>
  <si>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</si>
  <si>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</si>
  <si>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</si>
  <si>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</si>
  <si>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</si>
  <si>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</si>
  <si>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</si>
  <si>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</si>
  <si>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</si>
  <si>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</si>
  <si>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</si>
  <si>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</si>
  <si>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</si>
  <si>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</si>
  <si>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</si>
  <si>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</si>
  <si>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</si>
  <si>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</si>
  <si>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</si>
  <si>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</si>
  <si>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</si>
  <si>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</si>
  <si>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</si>
  <si>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</si>
  <si>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</si>
  <si>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</si>
  <si>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</si>
  <si>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</si>
  <si>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</si>
  <si>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</si>
  <si>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</si>
  <si>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</si>
  <si>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</si>
  <si>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</si>
  <si>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</si>
  <si>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</si>
  <si>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</si>
  <si>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</si>
  <si>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</si>
  <si>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</si>
  <si>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</si>
  <si>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</si>
  <si>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</si>
  <si>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</si>
  <si>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</si>
  <si>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</si>
  <si>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</si>
  <si>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</si>
  <si>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</si>
  <si>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</si>
  <si>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</si>
  <si>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</si>
  <si>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</si>
  <si>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</si>
  <si>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</si>
  <si>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</si>
  <si>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</si>
  <si>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</si>
  <si>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</si>
  <si>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</si>
  <si>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</si>
  <si>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</si>
  <si>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</si>
  <si>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</si>
  <si>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</si>
  <si>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</si>
  <si>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</si>
  <si>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</si>
  <si>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</si>
  <si>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</si>
  <si>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</si>
  <si>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</si>
  <si>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</si>
  <si>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</si>
  <si>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</si>
  <si>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</si>
  <si>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</si>
  <si>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</si>
  <si>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</si>
  <si>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</si>
  <si>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</si>
  <si>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</si>
  <si>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</si>
  <si>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</si>
  <si>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</si>
  <si>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</si>
  <si>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</si>
  <si>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</si>
  <si>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</si>
  <si>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</si>
  <si>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</si>
  <si>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</si>
  <si>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</si>
  <si>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</si>
  <si>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</si>
  <si>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</si>
  <si>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</si>
  <si>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</si>
  <si>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</si>
  <si>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</si>
  <si>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</si>
  <si>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</si>
  <si>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</si>
  <si>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</si>
  <si>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</si>
  <si>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</si>
  <si>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</si>
  <si>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</si>
  <si>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</si>
  <si>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</si>
  <si>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</si>
  <si>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</si>
  <si>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</si>
  <si>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</si>
  <si>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</si>
  <si>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</si>
  <si>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</si>
  <si>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</si>
  <si>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</si>
  <si>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</si>
  <si>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</si>
  <si>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</si>
  <si>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</si>
  <si>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</si>
  <si>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</si>
  <si>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</si>
  <si>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</si>
  <si>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</si>
  <si>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</si>
  <si>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</si>
  <si>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</si>
  <si>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</si>
  <si>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</si>
  <si>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</si>
  <si>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</si>
  <si>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</si>
  <si>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</si>
  <si>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</si>
  <si>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</si>
  <si>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</si>
  <si>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</si>
  <si>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</si>
  <si>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</si>
  <si>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</si>
  <si>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</si>
  <si>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</si>
  <si>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</si>
  <si>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</si>
  <si>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</si>
  <si>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</si>
  <si>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</si>
  <si>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</si>
  <si>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</si>
  <si>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</si>
  <si>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</si>
  <si>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</si>
  <si>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</si>
  <si>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</si>
  <si>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</si>
  <si>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</si>
  <si>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</si>
  <si>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</si>
  <si>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</si>
  <si>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</si>
  <si>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</si>
  <si>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</si>
  <si>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</si>
  <si>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</si>
  <si>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</si>
  <si>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</si>
  <si>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</si>
  <si>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</si>
  <si>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</si>
  <si>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</si>
  <si>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</si>
  <si>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</si>
  <si>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</si>
  <si>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</si>
  <si>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</si>
  <si>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</si>
  <si>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</si>
  <si>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</si>
  <si>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</si>
  <si>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</si>
  <si>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</si>
  <si>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</si>
  <si>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</si>
  <si>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</si>
  <si>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</si>
  <si>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</si>
  <si>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</si>
  <si>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</si>
  <si>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</si>
  <si>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</si>
  <si>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</si>
  <si>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</si>
  <si>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</si>
  <si>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</si>
  <si>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</si>
  <si>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</si>
  <si>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</si>
  <si>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</si>
  <si>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</si>
  <si>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</si>
  <si>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</si>
  <si>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</si>
  <si>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</si>
  <si>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</si>
  <si>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</si>
  <si>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</si>
  <si>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</si>
  <si>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</si>
  <si>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</si>
  <si>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</si>
  <si>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</si>
  <si>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</si>
  <si>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</si>
  <si>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</si>
  <si>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</si>
  <si>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</si>
  <si>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</si>
  <si>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</si>
  <si>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</si>
  <si>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</si>
  <si>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</si>
  <si>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</si>
  <si>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</si>
  <si>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</si>
  <si>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</si>
  <si>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</si>
  <si>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</si>
  <si>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</si>
  <si>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</si>
  <si>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</si>
  <si>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</si>
  <si>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</si>
  <si>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</si>
  <si>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</si>
  <si>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</si>
  <si>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</si>
  <si>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</si>
  <si>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</si>
  <si>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</si>
  <si>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</si>
  <si>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</si>
  <si>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</si>
  <si>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</si>
  <si>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</si>
  <si>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</si>
  <si>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</si>
  <si>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</si>
  <si>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</si>
  <si>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</si>
  <si>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</si>
  <si>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</si>
  <si>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</si>
  <si>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</si>
  <si>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</si>
  <si>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</si>
  <si>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</si>
  <si>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</si>
  <si>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</si>
  <si>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</si>
  <si>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</si>
  <si>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</si>
  <si>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</si>
  <si>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</si>
  <si>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</si>
  <si>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</si>
  <si>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</si>
  <si>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</si>
  <si>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</si>
  <si>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</si>
  <si>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</si>
  <si>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</si>
  <si>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</si>
  <si>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</si>
  <si>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</si>
  <si>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</si>
  <si>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</si>
  <si>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</si>
  <si>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</si>
  <si>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</si>
  <si>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</si>
  <si>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</si>
  <si>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</si>
  <si>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</si>
  <si>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</si>
  <si>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</si>
  <si>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</si>
  <si>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</si>
  <si>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</si>
  <si>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</si>
  <si>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</si>
  <si>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</si>
  <si>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</si>
  <si>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</si>
  <si>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</si>
  <si>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</si>
  <si>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</si>
  <si>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</si>
  <si>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</si>
  <si>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</si>
  <si>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</si>
  <si>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</si>
  <si>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</si>
  <si>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</si>
  <si>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</si>
  <si>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</si>
  <si>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</si>
  <si>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</si>
  <si>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</si>
  <si>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</si>
  <si>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</si>
  <si>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</si>
  <si>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</si>
  <si>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</si>
  <si>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</si>
  <si>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</si>
  <si>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</si>
  <si>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</si>
  <si>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</si>
  <si>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</si>
  <si>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</si>
  <si>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</si>
  <si>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</si>
  <si>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</si>
  <si>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</si>
  <si>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</si>
  <si>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</si>
  <si>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</si>
  <si>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</si>
  <si>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</si>
  <si>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</si>
  <si>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</si>
  <si>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</si>
  <si>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</si>
  <si>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</si>
  <si>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</si>
  <si>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</si>
  <si>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</si>
  <si>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</si>
  <si>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</si>
  <si>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</si>
  <si>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</si>
  <si>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</si>
  <si>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</si>
  <si>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</si>
  <si>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</si>
  <si>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</si>
  <si>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</si>
  <si>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</si>
  <si>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</si>
  <si>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</si>
  <si>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</si>
  <si>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</si>
  <si>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</si>
  <si>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</si>
  <si>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</si>
  <si>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</si>
  <si>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</si>
  <si>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</si>
  <si>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</si>
  <si>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</si>
  <si>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</si>
  <si>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</si>
  <si>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</si>
  <si>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</si>
  <si>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</si>
  <si>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</si>
  <si>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</si>
  <si>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</si>
  <si>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</si>
  <si>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</si>
  <si>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</si>
  <si>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</si>
  <si>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</si>
  <si>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</si>
  <si>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</si>
  <si>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</si>
  <si>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</si>
  <si>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</si>
  <si>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</si>
  <si>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</si>
  <si>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</si>
  <si>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</si>
  <si>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</si>
  <si>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</si>
  <si>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</si>
  <si>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</si>
  <si>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</si>
  <si>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</si>
  <si>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</si>
  <si>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</si>
  <si>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</si>
  <si>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</si>
  <si>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</si>
  <si>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</si>
  <si>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</si>
  <si>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</si>
  <si>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</si>
  <si>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</si>
  <si>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</si>
  <si>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</si>
  <si>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</si>
  <si>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</si>
  <si>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</si>
  <si>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</si>
  <si>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</si>
  <si>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</si>
  <si>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</si>
  <si>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</si>
  <si>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</si>
  <si>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</si>
  <si>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</si>
  <si>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</si>
  <si>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</si>
  <si>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</si>
  <si>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</si>
  <si>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</si>
  <si>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</si>
  <si>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</si>
  <si>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</si>
  <si>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</si>
  <si>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</si>
  <si>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</si>
  <si>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</si>
  <si>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</si>
  <si>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</si>
  <si>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</si>
  <si>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</si>
  <si>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</si>
  <si>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</si>
  <si>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</si>
  <si>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</si>
  <si>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</si>
  <si>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</si>
  <si>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</si>
  <si>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</si>
  <si>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</si>
  <si>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</si>
  <si>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</si>
  <si>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</si>
  <si>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</si>
  <si>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</si>
  <si>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</si>
  <si>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</si>
  <si>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</si>
  <si>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</si>
  <si>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</si>
  <si>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</si>
  <si>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</si>
  <si>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</si>
  <si>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</si>
  <si>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</si>
  <si>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</si>
  <si>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</si>
  <si>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</si>
  <si>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</si>
  <si>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</si>
  <si>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</si>
  <si>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</si>
  <si>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</si>
  <si>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</si>
  <si>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</si>
  <si>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</si>
  <si>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</si>
  <si>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</si>
  <si>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</si>
  <si>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</si>
  <si>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</si>
  <si>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</si>
  <si>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</si>
  <si>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</si>
  <si>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</si>
  <si>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</si>
  <si>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</si>
  <si>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</si>
  <si>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</si>
  <si>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</si>
  <si>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</si>
  <si>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</si>
  <si>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</si>
  <si>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</si>
  <si>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</si>
  <si>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</si>
  <si>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</si>
  <si>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</si>
  <si>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</si>
  <si>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</si>
  <si>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</si>
  <si>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</si>
  <si>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</si>
  <si>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</si>
  <si>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</si>
  <si>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</si>
  <si>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</si>
  <si>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</si>
  <si>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</si>
  <si>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</si>
  <si>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</si>
  <si>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</si>
  <si>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</si>
  <si>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</si>
  <si>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</si>
  <si>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</si>
  <si>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</si>
  <si>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</si>
  <si>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</si>
  <si>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</si>
  <si>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</si>
  <si>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</si>
  <si>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</si>
  <si>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</si>
  <si>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</si>
  <si>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</si>
  <si>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</si>
  <si>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</si>
  <si>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</si>
  <si>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</si>
  <si>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</si>
  <si>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</si>
  <si>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</si>
  <si>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</si>
  <si>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</si>
  <si>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</si>
  <si>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</si>
  <si>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</si>
  <si>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</si>
  <si>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</si>
  <si>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</si>
  <si>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</si>
  <si>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</si>
  <si>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</si>
  <si>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</si>
  <si>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</si>
  <si>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</si>
  <si>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</si>
  <si>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</si>
  <si>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</si>
  <si>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</si>
  <si>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</si>
  <si>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</si>
  <si>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</si>
  <si>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</si>
  <si>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</si>
  <si>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</si>
  <si>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</si>
  <si>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</si>
  <si>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</si>
  <si>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</si>
  <si>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</si>
  <si>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</si>
  <si>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</si>
  <si>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</si>
  <si>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</si>
  <si>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</si>
  <si>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</si>
  <si>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</si>
  <si>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</si>
  <si>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</si>
  <si>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</si>
  <si>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</si>
  <si>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</si>
  <si>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</si>
  <si>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</si>
  <si>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</si>
  <si>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</si>
  <si>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</si>
  <si>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</si>
  <si>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</si>
  <si>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</si>
  <si>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</si>
  <si>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</si>
  <si>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</si>
  <si>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</si>
  <si>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</si>
  <si>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</si>
  <si>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</si>
  <si>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</si>
  <si>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</si>
  <si>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</si>
  <si>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</si>
  <si>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</si>
  <si>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</si>
  <si>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</si>
  <si>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</si>
  <si>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</si>
  <si>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</si>
  <si>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</si>
  <si>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</si>
  <si>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</si>
  <si>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</si>
  <si>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</si>
  <si>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</si>
  <si>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</si>
  <si>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</si>
  <si>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</si>
  <si>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</si>
  <si>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</si>
  <si>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</si>
  <si>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</si>
  <si>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</si>
  <si>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</si>
  <si>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</si>
  <si>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</si>
  <si>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</si>
  <si>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</si>
  <si>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</si>
  <si>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</si>
  <si>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</si>
  <si>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</si>
  <si>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</si>
  <si>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</si>
  <si>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</si>
  <si>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</si>
  <si>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</si>
  <si>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</si>
  <si>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</si>
  <si>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</si>
  <si>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</si>
  <si>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</si>
  <si>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</si>
  <si>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</si>
  <si>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</si>
  <si>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</si>
  <si>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</si>
  <si>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</si>
  <si>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</si>
  <si>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</si>
  <si>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</si>
  <si>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</si>
  <si>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</si>
  <si>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</si>
  <si>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</si>
  <si>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</si>
  <si>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</si>
  <si>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</si>
  <si>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</si>
  <si>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</si>
  <si>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</si>
  <si>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</si>
  <si>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</si>
  <si>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</si>
  <si>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</si>
  <si>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</si>
  <si>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</si>
  <si>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</si>
  <si>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</si>
  <si>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</si>
  <si>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</si>
  <si>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</si>
  <si>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</si>
  <si>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</si>
  <si>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</si>
  <si>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</si>
  <si>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</si>
  <si>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</si>
  <si>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</si>
  <si>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</si>
  <si>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</si>
  <si>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</si>
  <si>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</si>
  <si>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</si>
  <si>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</si>
  <si>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</si>
  <si>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</si>
  <si>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</si>
  <si>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</si>
  <si>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</si>
  <si>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</si>
  <si>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</si>
  <si>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</si>
  <si>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</si>
  <si>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</si>
  <si>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</si>
  <si>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</si>
  <si>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</si>
  <si>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</si>
  <si>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</si>
  <si>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</si>
  <si>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</si>
  <si>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</si>
  <si>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</si>
  <si>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</si>
  <si>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</si>
  <si>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</si>
  <si>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</si>
  <si>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</si>
  <si>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</si>
  <si>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</si>
  <si>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</si>
  <si>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</si>
  <si>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</si>
  <si>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</si>
  <si>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</si>
  <si>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</si>
  <si>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</si>
  <si>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</si>
  <si>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</si>
  <si>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</si>
  <si>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</si>
  <si>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</si>
  <si>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</si>
  <si>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</si>
  <si>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</si>
  <si>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</si>
  <si>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</si>
  <si>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</si>
  <si>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</si>
  <si>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</si>
  <si>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</si>
  <si>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</si>
  <si>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</si>
  <si>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</si>
  <si>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</si>
  <si>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</si>
  <si>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</si>
  <si>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</si>
  <si>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</si>
  <si>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</si>
  <si>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</si>
  <si>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</si>
  <si>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</si>
  <si>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</si>
  <si>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</si>
  <si>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</si>
  <si>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</si>
  <si>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</si>
  <si>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</si>
  <si>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</si>
  <si>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</si>
  <si>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</si>
  <si>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</si>
  <si>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</si>
  <si>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</si>
  <si>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</si>
  <si>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</si>
  <si>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</si>
  <si>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</si>
  <si>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</si>
  <si>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</si>
  <si>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</si>
  <si>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</si>
  <si>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</si>
  <si>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</si>
  <si>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</si>
  <si>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</si>
  <si>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</si>
  <si>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</si>
  <si>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</si>
  <si>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</si>
  <si>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</si>
  <si>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</si>
  <si>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</si>
  <si>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</si>
  <si>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</si>
  <si>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</si>
  <si>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</si>
  <si>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</si>
  <si>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</si>
  <si>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</si>
  <si>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</si>
  <si>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</si>
  <si>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</si>
  <si>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</si>
  <si>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</si>
  <si>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</si>
  <si>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</si>
  <si>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</si>
  <si>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</si>
  <si>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</si>
  <si>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</si>
  <si>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</si>
  <si>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</si>
  <si>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</si>
  <si>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</si>
  <si>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</si>
  <si>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</si>
  <si>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</si>
  <si>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</si>
  <si>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</si>
  <si>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</si>
  <si>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</si>
  <si>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</si>
  <si>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</si>
  <si>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</si>
  <si>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</si>
  <si>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</si>
  <si>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</si>
  <si>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</si>
  <si>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</si>
  <si>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</si>
  <si>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</si>
  <si>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</si>
  <si>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</si>
  <si>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</si>
  <si>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</si>
  <si>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</si>
  <si>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</si>
  <si>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</si>
  <si>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</si>
  <si>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</si>
  <si>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</si>
  <si>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</si>
  <si>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</si>
  <si>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</si>
  <si>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</si>
  <si>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</si>
  <si>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</si>
  <si>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</si>
  <si>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</si>
  <si>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</si>
  <si>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</si>
  <si>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</si>
  <si>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</si>
  <si>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</si>
  <si>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</si>
  <si>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</si>
  <si>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</si>
  <si>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</si>
  <si>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</si>
  <si>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</si>
  <si>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</si>
  <si>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</si>
  <si>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</si>
  <si>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</si>
  <si>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</si>
  <si>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</si>
  <si>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</si>
  <si>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</si>
  <si>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</si>
  <si>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</si>
  <si>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</si>
  <si>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</si>
  <si>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</si>
  <si>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</si>
  <si>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</si>
  <si>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</si>
  <si>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</si>
  <si>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</si>
  <si>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</si>
  <si>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</si>
  <si>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</si>
  <si>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</si>
  <si>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</si>
  <si>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</si>
  <si>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</si>
  <si>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</si>
  <si>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</si>
  <si>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</si>
  <si>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</si>
  <si>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</si>
  <si>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</si>
  <si>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</si>
  <si>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</si>
  <si>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</si>
  <si>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</si>
  <si>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</si>
  <si>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</si>
  <si>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</si>
  <si>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</si>
  <si>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</si>
  <si>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</si>
  <si>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</si>
  <si>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</si>
  <si>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</si>
  <si>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</si>
  <si>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</si>
  <si>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</si>
  <si>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</si>
  <si>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</si>
  <si>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</si>
  <si>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</si>
  <si>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</si>
  <si>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</si>
  <si>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</si>
  <si>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</si>
  <si>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</si>
  <si>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</si>
  <si>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</si>
  <si>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</si>
  <si>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</si>
  <si>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</si>
  <si>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</si>
  <si>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</si>
  <si>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</si>
  <si>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</si>
  <si>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</si>
  <si>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</si>
  <si>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</si>
  <si>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</si>
  <si>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</si>
  <si>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</si>
  <si>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</si>
  <si>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</si>
  <si>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</si>
  <si>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</si>
  <si>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</si>
  <si>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</si>
  <si>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</si>
  <si>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</si>
  <si>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</si>
  <si>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</si>
  <si>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</si>
  <si>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</si>
  <si>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</si>
  <si>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</si>
  <si>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</si>
  <si>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</si>
  <si>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</si>
  <si>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</si>
  <si>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</si>
  <si>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</si>
  <si>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</si>
  <si>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</si>
  <si>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</si>
  <si>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</si>
  <si>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</si>
  <si>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</si>
  <si>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</si>
  <si>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</si>
  <si>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</si>
  <si>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</si>
  <si>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</si>
  <si>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</si>
  <si>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</si>
  <si>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</si>
  <si>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</si>
  <si>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</si>
  <si>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</si>
  <si>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</si>
  <si>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</si>
  <si>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</si>
  <si>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</si>
  <si>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</si>
  <si>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</si>
  <si>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</si>
  <si>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</si>
  <si>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</si>
  <si>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</si>
  <si>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</si>
  <si>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</si>
  <si>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</si>
  <si>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</si>
  <si>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</si>
  <si>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</si>
  <si>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</si>
  <si>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</si>
  <si>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</si>
  <si>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</si>
  <si>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</si>
  <si>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</si>
  <si>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</si>
  <si>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</si>
  <si>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</si>
  <si>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</si>
  <si>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</si>
  <si>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</si>
  <si>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</si>
  <si>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</si>
  <si>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</si>
  <si>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</si>
  <si>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</si>
  <si>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</si>
  <si>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</si>
  <si>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</si>
  <si>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</si>
  <si>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</si>
  <si>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</si>
  <si>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</si>
  <si>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</si>
  <si>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</si>
  <si>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</si>
  <si>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</si>
  <si>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</si>
  <si>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</si>
  <si>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</si>
  <si>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</si>
  <si>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</si>
  <si>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</si>
  <si>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</si>
  <si>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</si>
  <si>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</si>
  <si>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</si>
  <si>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</si>
  <si>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</si>
  <si>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</si>
  <si>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</si>
  <si>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</si>
  <si>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</si>
  <si>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</si>
  <si>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</si>
  <si>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</si>
  <si>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</si>
  <si>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</si>
  <si>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</si>
  <si>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</si>
  <si>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</si>
  <si>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</si>
  <si>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</si>
  <si>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</si>
  <si>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</si>
  <si>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</si>
  <si>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</si>
  <si>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</si>
  <si>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</si>
  <si>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</si>
  <si>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</si>
  <si>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</si>
  <si>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</si>
  <si>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</si>
  <si>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</si>
  <si>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</si>
  <si>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</si>
  <si>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</si>
  <si>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</si>
  <si>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</si>
  <si>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</si>
  <si>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</si>
  <si>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</si>
  <si>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</si>
  <si>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</si>
  <si>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</si>
  <si>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</si>
  <si>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</si>
  <si>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</si>
  <si>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</si>
  <si>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</si>
  <si>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</si>
  <si>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</si>
  <si>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</si>
  <si>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</si>
  <si>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</si>
  <si>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</si>
  <si>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</si>
  <si>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</si>
  <si>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</si>
  <si>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</si>
  <si>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</si>
  <si>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</si>
  <si>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</si>
  <si>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</si>
  <si>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</si>
  <si>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</si>
  <si>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</si>
  <si>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</si>
  <si>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</si>
  <si>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</si>
  <si>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</si>
  <si>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</si>
  <si>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</si>
  <si>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</si>
  <si>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</si>
  <si>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</si>
  <si>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</si>
  <si>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</si>
  <si>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</si>
  <si>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</si>
  <si>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</si>
  <si>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</si>
  <si>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</si>
  <si>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</si>
  <si>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</si>
  <si>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</si>
  <si>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</si>
  <si>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</si>
  <si>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</si>
  <si>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</si>
  <si>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</si>
  <si>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</si>
  <si>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</si>
  <si>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</si>
  <si>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</si>
  <si>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</si>
  <si>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</si>
  <si>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</si>
  <si>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</si>
  <si>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</si>
  <si>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</si>
  <si>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</si>
  <si>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</si>
  <si>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</si>
  <si>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</si>
  <si>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</si>
  <si>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</si>
  <si>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</si>
  <si>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</si>
  <si>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</si>
  <si>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</si>
  <si>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</si>
  <si>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</si>
  <si>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</si>
  <si>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</si>
  <si>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</si>
  <si>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</si>
  <si>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</si>
  <si>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</si>
  <si>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</si>
  <si>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</si>
  <si>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</si>
  <si>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</si>
  <si>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</si>
  <si>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</si>
  <si>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</si>
  <si>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</si>
  <si>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</si>
  <si>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</si>
  <si>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</si>
  <si>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</si>
  <si>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</si>
  <si>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</si>
  <si>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</si>
  <si>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</si>
  <si>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</si>
  <si>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</si>
  <si>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</si>
  <si>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</si>
  <si>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</si>
  <si>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</si>
  <si>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</si>
  <si>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</si>
  <si>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</si>
  <si>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</si>
  <si>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</si>
  <si>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</si>
  <si>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</si>
  <si>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</si>
  <si>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</si>
  <si>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</si>
  <si>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</si>
  <si>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</si>
  <si>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</si>
  <si>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</si>
  <si>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</si>
  <si>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</si>
  <si>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</si>
  <si>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</si>
  <si>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</si>
  <si>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</si>
  <si>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</si>
  <si>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</si>
  <si>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</si>
  <si>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</si>
  <si>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</si>
  <si>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</si>
  <si>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</si>
  <si>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</si>
  <si>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</si>
  <si>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</si>
  <si>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</si>
  <si>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</si>
  <si>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</si>
  <si>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</si>
  <si>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</si>
  <si>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</si>
  <si>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</si>
  <si>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</si>
  <si>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</si>
  <si>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</si>
  <si>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</si>
  <si>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</si>
  <si>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</si>
  <si>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</si>
  <si>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</si>
  <si>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</si>
  <si>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</si>
  <si>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</si>
  <si>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</si>
  <si>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</si>
  <si>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</si>
  <si>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</si>
  <si>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</si>
  <si>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</si>
  <si>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</si>
  <si>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</si>
  <si>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</si>
  <si>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</si>
  <si>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</si>
  <si>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</si>
  <si>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</si>
  <si>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</si>
  <si>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</si>
  <si>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</si>
  <si>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</si>
  <si>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</si>
  <si>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</si>
  <si>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</si>
  <si>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</si>
  <si>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</si>
  <si>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</si>
  <si>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</si>
  <si>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</si>
  <si>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</si>
  <si>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</si>
  <si>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</si>
  <si>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</si>
  <si>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</si>
  <si>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</si>
  <si>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</si>
  <si>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</si>
  <si>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</si>
  <si>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</si>
  <si>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</si>
  <si>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</si>
  <si>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</si>
  <si>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</si>
  <si>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</si>
  <si>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</si>
  <si>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</si>
  <si>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</si>
  <si>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</si>
  <si>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</si>
  <si>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</si>
  <si>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</si>
  <si>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</si>
  <si>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</si>
  <si>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</si>
  <si>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</si>
  <si>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</si>
  <si>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</si>
  <si>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</si>
  <si>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</si>
  <si>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</si>
  <si>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</si>
  <si>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</si>
  <si>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</si>
  <si>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</si>
  <si>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</si>
  <si>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</si>
  <si>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</si>
  <si>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</si>
  <si>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</si>
  <si>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</si>
  <si>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</si>
  <si>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</si>
  <si>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</si>
  <si>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</si>
  <si>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</si>
  <si>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</si>
  <si>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</si>
  <si>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</si>
  <si>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</si>
  <si>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</si>
  <si>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</si>
  <si>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</si>
  <si>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</si>
  <si>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</si>
  <si>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</si>
  <si>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</si>
  <si>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</si>
  <si>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</si>
  <si>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</si>
  <si>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</si>
  <si>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</si>
  <si>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</si>
  <si>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</si>
  <si>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</si>
  <si>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</si>
  <si>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</si>
  <si>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</si>
  <si>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</si>
  <si>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</si>
  <si>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</si>
  <si>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</si>
  <si>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</si>
  <si>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</si>
  <si>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</si>
  <si>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</si>
  <si>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</si>
  <si>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</si>
  <si>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</si>
  <si>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</si>
  <si>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</si>
  <si>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</si>
  <si>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</si>
  <si>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</si>
  <si>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</si>
  <si>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</si>
  <si>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</si>
  <si>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</si>
  <si>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</si>
  <si>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</si>
  <si>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</si>
  <si>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</si>
  <si>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</si>
  <si>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</si>
  <si>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</si>
  <si>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</si>
  <si>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</si>
  <si>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</si>
  <si>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</si>
  <si>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</si>
  <si>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</si>
  <si>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</si>
  <si>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</si>
  <si>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</si>
  <si>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</si>
  <si>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</si>
  <si>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</si>
  <si>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</si>
  <si>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</si>
  <si>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</si>
  <si>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</si>
  <si>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</si>
  <si>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</si>
  <si>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</si>
  <si>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</si>
  <si>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</si>
  <si>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</si>
  <si>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</si>
  <si>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</si>
  <si>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</si>
  <si>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</si>
  <si>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</si>
  <si>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</si>
  <si>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</si>
  <si>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</si>
  <si>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</si>
  <si>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</si>
  <si>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</si>
  <si>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</si>
  <si>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</si>
  <si>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</si>
  <si>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</si>
  <si>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</si>
  <si>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</si>
  <si>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</si>
  <si>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</si>
  <si>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</si>
  <si>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</si>
  <si>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</si>
  <si>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</si>
  <si>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</si>
  <si>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</si>
  <si>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</si>
  <si>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</si>
  <si>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</si>
  <si>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</si>
  <si>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</si>
  <si>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</si>
  <si>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</si>
  <si>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</si>
  <si>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</si>
  <si>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</si>
  <si>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</si>
  <si>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</si>
  <si>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</si>
  <si>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</si>
  <si>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</si>
  <si>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</si>
  <si>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</si>
  <si>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</si>
  <si>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</si>
  <si>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</si>
  <si>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</si>
  <si>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</si>
  <si>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</si>
  <si>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</si>
  <si>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</si>
  <si>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</si>
  <si>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</si>
  <si>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</si>
  <si>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</si>
  <si>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</si>
  <si>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</si>
  <si>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</si>
  <si>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</si>
  <si>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</si>
  <si>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</si>
  <si>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</si>
  <si>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</si>
  <si>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</si>
  <si>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</si>
  <si>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</si>
  <si>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</si>
  <si>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</si>
  <si>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</si>
  <si>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</si>
  <si>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</si>
  <si>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</si>
  <si>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</si>
  <si>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</si>
  <si>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</si>
  <si>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</si>
  <si>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</si>
  <si>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</si>
  <si>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</si>
  <si>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</si>
  <si>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</si>
  <si>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</si>
  <si>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</si>
  <si>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</si>
  <si>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</si>
  <si>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</si>
  <si>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</si>
  <si>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</si>
  <si>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</si>
  <si>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</si>
  <si>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</si>
  <si>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</si>
  <si>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</si>
  <si>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</si>
  <si>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</si>
  <si>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</si>
  <si>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</si>
  <si>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</si>
  <si>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</si>
  <si>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</si>
  <si>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</si>
  <si>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</si>
  <si>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</si>
  <si>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</si>
  <si>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</si>
  <si>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</si>
  <si>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</si>
  <si>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</si>
  <si>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</si>
  <si>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</si>
  <si>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</si>
  <si>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</si>
  <si>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</si>
  <si>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</si>
  <si>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</si>
  <si>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</si>
  <si>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</si>
  <si>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</si>
  <si>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</si>
  <si>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</si>
  <si>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</si>
  <si>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</si>
  <si>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</si>
  <si>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</si>
  <si>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</si>
  <si>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</si>
  <si>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</si>
  <si>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</si>
  <si>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</si>
  <si>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</si>
  <si>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</si>
  <si>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</si>
  <si>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</si>
  <si>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</si>
  <si>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</si>
  <si>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</si>
  <si>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</si>
  <si>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</si>
  <si>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</si>
  <si>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</si>
  <si>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</si>
  <si>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</si>
  <si>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</si>
  <si>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</si>
  <si>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</si>
  <si>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</si>
  <si>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</si>
  <si>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</si>
  <si>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</si>
  <si>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</si>
  <si>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</si>
  <si>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</si>
  <si>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</si>
  <si>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</si>
  <si>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</si>
  <si>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</si>
  <si>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</si>
  <si>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</si>
  <si>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</si>
  <si>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</si>
  <si>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</si>
  <si>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</si>
  <si>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</si>
  <si>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</si>
  <si>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</si>
  <si>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</si>
  <si>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</si>
  <si>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</si>
  <si>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</si>
  <si>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</si>
  <si>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</si>
  <si>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</si>
  <si>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</si>
  <si>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</si>
  <si>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</si>
  <si>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</si>
  <si>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</si>
  <si>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</si>
  <si>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</si>
  <si>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</si>
  <si>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</si>
  <si>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</si>
  <si>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</si>
  <si>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</si>
  <si>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</si>
  <si>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</si>
  <si>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</si>
  <si>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</si>
  <si>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</si>
  <si>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</si>
  <si>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</si>
  <si>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</si>
  <si>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</si>
  <si>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</si>
  <si>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</si>
  <si>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</si>
  <si>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</si>
  <si>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</si>
  <si>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</si>
  <si>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</si>
  <si>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</si>
  <si>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</si>
  <si>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</si>
  <si>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</si>
  <si>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</si>
  <si>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</si>
  <si>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</si>
  <si>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</si>
  <si>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</si>
  <si>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</si>
  <si>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</si>
  <si>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</si>
  <si>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</si>
  <si>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</si>
  <si>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</si>
  <si>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</si>
  <si>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</si>
  <si>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</si>
  <si>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</si>
  <si>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</si>
  <si>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</si>
  <si>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</si>
  <si>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</si>
  <si>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</si>
  <si>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</si>
  <si>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</si>
  <si>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</si>
  <si>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</si>
  <si>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</si>
  <si>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</si>
  <si>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</si>
  <si>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</si>
  <si>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</si>
  <si>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</si>
  <si>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</si>
  <si>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</si>
  <si>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</si>
  <si>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</si>
  <si>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</si>
  <si>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</si>
  <si>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</si>
  <si>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</si>
  <si>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</si>
  <si>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</si>
  <si>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</si>
  <si>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</si>
  <si>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</si>
  <si>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</si>
  <si>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</si>
  <si>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</si>
  <si>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</si>
  <si>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</si>
  <si>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</si>
  <si>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</si>
  <si>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</si>
  <si>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</si>
  <si>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</si>
  <si>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</si>
  <si>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</si>
  <si>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</si>
  <si>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</si>
  <si>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</si>
  <si>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</si>
  <si>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</si>
  <si>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</si>
  <si>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</si>
  <si>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</si>
  <si>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</si>
  <si>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</si>
  <si>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</si>
  <si>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</si>
  <si>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</si>
  <si>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</si>
  <si>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</si>
  <si>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</si>
  <si>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</si>
  <si>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</si>
  <si>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</si>
  <si>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</si>
  <si>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</si>
  <si>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</si>
  <si>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</si>
  <si>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</si>
  <si>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</si>
  <si>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</si>
  <si>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</si>
  <si>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</si>
  <si>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</si>
  <si>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</si>
  <si>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</si>
  <si>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</si>
  <si>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</si>
  <si>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</si>
  <si>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</si>
  <si>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</si>
  <si>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</si>
  <si>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</si>
  <si>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</si>
  <si>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</si>
  <si>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</si>
  <si>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</si>
  <si>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</si>
  <si>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</si>
  <si>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</si>
  <si>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</si>
  <si>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</si>
  <si>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</si>
  <si>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</si>
  <si>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</si>
  <si>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</si>
  <si>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</si>
  <si>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</si>
  <si>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</si>
  <si>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</si>
  <si>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</si>
  <si>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</si>
  <si>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</si>
  <si>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</si>
  <si>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</si>
  <si>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</si>
  <si>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</si>
  <si>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</si>
  <si>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</si>
  <si>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</si>
  <si>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</si>
  <si>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</si>
  <si>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</si>
  <si>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</si>
  <si>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</si>
  <si>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</si>
  <si>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</si>
  <si>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</si>
  <si>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</si>
  <si>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</si>
  <si>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</si>
  <si>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</si>
  <si>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</si>
  <si>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</si>
  <si>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</si>
  <si>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</si>
  <si>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</si>
  <si>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</si>
  <si>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</si>
  <si>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</si>
  <si>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</si>
  <si>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</si>
  <si>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</si>
  <si>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</si>
  <si>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</si>
  <si>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</si>
  <si>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</si>
  <si>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</si>
  <si>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</si>
  <si>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</si>
  <si>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</si>
  <si>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</si>
  <si>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</si>
  <si>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</si>
  <si>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</si>
  <si>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</si>
  <si>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</si>
  <si>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</si>
  <si>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</si>
  <si>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</si>
  <si>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</si>
  <si>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</si>
  <si>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</si>
  <si>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</si>
  <si>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</si>
  <si>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</si>
  <si>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</si>
  <si>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</si>
  <si>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</si>
  <si>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</si>
  <si>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</si>
  <si>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</si>
  <si>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</si>
  <si>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</si>
  <si>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</si>
  <si>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</si>
  <si>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</si>
  <si>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</si>
  <si>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</si>
  <si>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</si>
  <si>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</si>
  <si>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</si>
  <si>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</si>
  <si>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</si>
  <si>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</si>
  <si>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</si>
  <si>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</si>
  <si>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</si>
  <si>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</si>
  <si>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</si>
  <si>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</si>
  <si>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</si>
  <si>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</si>
  <si>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</si>
  <si>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</si>
  <si>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</si>
  <si>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</si>
  <si>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</si>
  <si>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</si>
  <si>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</si>
  <si>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</si>
  <si>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</si>
  <si>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</si>
  <si>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</si>
  <si>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</si>
  <si>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</si>
  <si>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</si>
  <si>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</si>
  <si>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</si>
  <si>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</si>
  <si>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</si>
  <si>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</si>
  <si>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</si>
  <si>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</si>
  <si>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</si>
  <si>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</si>
  <si>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</si>
  <si>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</si>
  <si>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</si>
  <si>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</si>
  <si>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</si>
  <si>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</si>
  <si>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</si>
  <si>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</si>
  <si>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</si>
  <si>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</si>
  <si>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</si>
  <si>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</si>
  <si>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</si>
  <si>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</si>
  <si>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</si>
  <si>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</si>
  <si>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</si>
  <si>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</si>
  <si>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</si>
  <si>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</si>
  <si>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</si>
  <si>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</si>
  <si>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</si>
  <si>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</si>
  <si>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</si>
  <si>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</si>
  <si>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</si>
  <si>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</si>
  <si>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</si>
  <si>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</si>
  <si>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</si>
  <si>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</si>
  <si>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</si>
  <si>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</si>
  <si>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</si>
  <si>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</si>
  <si>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</si>
  <si>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</si>
  <si>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</si>
  <si>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</si>
  <si>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</si>
  <si>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</si>
  <si>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</si>
  <si>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</si>
  <si>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</si>
  <si>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</si>
  <si>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</si>
  <si>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</si>
  <si>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</si>
  <si>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</si>
  <si>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</si>
  <si>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</si>
  <si>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</si>
  <si>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</si>
  <si>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</si>
  <si>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</si>
  <si>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</si>
  <si>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</si>
  <si>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</si>
  <si>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</si>
  <si>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</si>
  <si>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</si>
  <si>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</si>
  <si>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</si>
  <si>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</si>
  <si>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</si>
  <si>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</si>
  <si>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</si>
  <si>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</si>
  <si>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</si>
  <si>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</si>
  <si>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</si>
  <si>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</si>
  <si>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</si>
  <si>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</si>
  <si>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</si>
  <si>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</si>
  <si>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</si>
  <si>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</si>
  <si>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</si>
  <si>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</si>
  <si>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</si>
  <si>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</si>
  <si>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</si>
  <si>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</si>
  <si>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</si>
  <si>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</si>
  <si>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</si>
  <si>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</si>
  <si>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</si>
  <si>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</si>
  <si>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</si>
  <si>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</si>
  <si>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</si>
  <si>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</si>
  <si>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</si>
  <si>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</si>
  <si>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</si>
  <si>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</si>
  <si>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</si>
  <si>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</si>
  <si>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</si>
  <si>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</si>
  <si>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</si>
  <si>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</si>
  <si>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</si>
  <si>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</si>
  <si>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</si>
  <si>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</si>
  <si>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</si>
  <si>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</si>
  <si>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</si>
  <si>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</si>
  <si>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</si>
  <si>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</si>
  <si>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</si>
  <si>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</si>
  <si>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</si>
  <si>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</si>
  <si>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</si>
  <si>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</si>
  <si>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</si>
  <si>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</si>
  <si>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</si>
  <si>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</si>
  <si>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</si>
  <si>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</si>
  <si>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</si>
  <si>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</si>
  <si>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</si>
  <si>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</si>
  <si>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</si>
  <si>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</si>
  <si>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</si>
  <si>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</si>
  <si>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</si>
  <si>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</si>
  <si>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</si>
  <si>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</si>
  <si>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</si>
  <si>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</si>
  <si>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</si>
  <si>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</si>
  <si>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</si>
  <si>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</si>
  <si>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</si>
  <si>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</si>
  <si>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</si>
  <si>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</si>
  <si>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</si>
  <si>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</si>
  <si>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</si>
  <si>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</si>
  <si>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</si>
  <si>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</si>
  <si>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</si>
  <si>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</si>
  <si>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</si>
  <si>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</si>
  <si>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</si>
  <si>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</si>
  <si>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</si>
  <si>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</si>
  <si>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</si>
  <si>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</si>
  <si>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</si>
  <si>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</si>
  <si>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</si>
  <si>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</si>
  <si>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</si>
  <si>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</si>
  <si>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</si>
  <si>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</si>
  <si>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</si>
  <si>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</si>
  <si>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</si>
  <si>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</si>
  <si>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</si>
  <si>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</si>
  <si>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</si>
  <si>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</si>
  <si>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</si>
  <si>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</si>
  <si>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</si>
  <si>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</si>
  <si>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</si>
  <si>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</si>
  <si>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</si>
  <si>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</si>
  <si>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</si>
  <si>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</si>
  <si>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</si>
  <si>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</si>
  <si>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</si>
  <si>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</si>
  <si>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</si>
  <si>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</si>
  <si>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</si>
  <si>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</si>
  <si>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</si>
  <si>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</si>
  <si>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</si>
  <si>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</si>
  <si>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</si>
  <si>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</si>
  <si>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</si>
  <si>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</si>
  <si>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</si>
  <si>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</si>
  <si>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</si>
  <si>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</si>
  <si>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</si>
  <si>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</si>
  <si>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</si>
  <si>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</si>
  <si>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</si>
  <si>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</si>
  <si>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</si>
  <si>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</si>
  <si>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</si>
  <si>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</si>
  <si>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</si>
  <si>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</si>
  <si>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</si>
  <si>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</si>
  <si>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</si>
  <si>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</si>
  <si>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</si>
  <si>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</si>
  <si>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</si>
  <si>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</si>
  <si>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</si>
  <si>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</si>
  <si>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</si>
  <si>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</si>
  <si>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</si>
  <si>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</si>
  <si>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</si>
  <si>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</si>
  <si>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</si>
  <si>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</si>
  <si>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</si>
  <si>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</si>
  <si>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</si>
  <si>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</si>
  <si>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</si>
  <si>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</si>
  <si>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</si>
  <si>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</si>
  <si>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</si>
  <si>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</si>
  <si>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</si>
  <si>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</si>
  <si>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</si>
  <si>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</si>
  <si>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</si>
  <si>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</si>
  <si>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</si>
  <si>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</si>
  <si>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</si>
  <si>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</si>
  <si>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</si>
  <si>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</si>
  <si>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</si>
  <si>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</si>
  <si>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</si>
  <si>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</si>
  <si>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</si>
  <si>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</si>
  <si>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</si>
  <si>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</si>
  <si>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</si>
  <si>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</si>
  <si>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</si>
  <si>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</si>
  <si>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</si>
  <si>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</si>
  <si>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</si>
  <si>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</si>
  <si>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</si>
  <si>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</si>
  <si>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</si>
  <si>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</si>
  <si>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</si>
  <si>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</si>
  <si>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</si>
  <si>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</si>
  <si>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</si>
  <si>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</si>
  <si>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</si>
  <si>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</si>
  <si>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</si>
  <si>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</si>
  <si>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</si>
  <si>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</si>
  <si>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</si>
  <si>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</si>
  <si>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</si>
  <si>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</si>
  <si>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</si>
  <si>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</si>
  <si>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</si>
  <si>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</si>
  <si>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</si>
  <si>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</si>
  <si>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</si>
  <si>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</si>
  <si>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</si>
  <si>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</si>
  <si>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</si>
  <si>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</si>
  <si>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</si>
  <si>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</si>
  <si>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</si>
  <si>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</si>
  <si>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</si>
  <si>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</si>
  <si>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</si>
  <si>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</si>
  <si>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</si>
  <si>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</si>
  <si>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</si>
  <si>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</si>
  <si>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</si>
  <si>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</si>
  <si>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</si>
  <si>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</si>
  <si>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</si>
  <si>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</si>
  <si>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</si>
  <si>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</si>
  <si>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</si>
  <si>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</si>
  <si>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</si>
  <si>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</si>
  <si>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</si>
  <si>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</si>
  <si>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</si>
  <si>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</si>
  <si>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</si>
  <si>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</si>
  <si>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</si>
  <si>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</si>
  <si>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</si>
  <si>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</si>
  <si>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</si>
  <si>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</si>
  <si>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</si>
  <si>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</si>
  <si>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</si>
  <si>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</si>
  <si>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</si>
  <si>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</si>
  <si>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</si>
  <si>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</si>
  <si>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</si>
  <si>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</si>
  <si>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</si>
  <si>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</si>
  <si>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</si>
  <si>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</si>
  <si>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</si>
  <si>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</si>
  <si>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</si>
  <si>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</si>
  <si>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</si>
  <si>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</si>
  <si>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</si>
  <si>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</si>
  <si>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</si>
  <si>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</si>
  <si>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</si>
  <si>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</si>
  <si>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</si>
  <si>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</si>
  <si>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</si>
  <si>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</si>
  <si>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</si>
  <si>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</si>
  <si>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</si>
  <si>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</si>
  <si>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</si>
  <si>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</si>
  <si>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</si>
  <si>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</si>
  <si>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</si>
  <si>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</si>
  <si>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</si>
  <si>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</si>
  <si>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</si>
  <si>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</si>
  <si>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</si>
  <si>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</si>
  <si>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</si>
  <si>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</si>
  <si>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</si>
  <si>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</si>
  <si>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</si>
  <si>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</si>
  <si>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</si>
  <si>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</si>
  <si>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</si>
  <si>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</si>
  <si>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</si>
  <si>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</si>
  <si>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</si>
  <si>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</si>
  <si>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</si>
  <si>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</si>
  <si>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</si>
  <si>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</si>
  <si>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</si>
  <si>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</si>
  <si>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</si>
  <si>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</si>
  <si>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</si>
  <si>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</si>
  <si>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</si>
  <si>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</si>
  <si>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</si>
  <si>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</si>
  <si>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</si>
  <si>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</si>
  <si>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</si>
  <si>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</si>
  <si>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</si>
  <si>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</si>
  <si>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</si>
  <si>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</si>
  <si>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</si>
  <si>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</si>
  <si>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</si>
  <si>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</si>
  <si>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</si>
  <si>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</si>
  <si>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</si>
  <si>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</si>
  <si>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</si>
  <si>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</si>
  <si>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</si>
  <si>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</si>
  <si>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</si>
  <si>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</si>
  <si>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</si>
  <si>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</si>
  <si>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</si>
  <si>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</si>
  <si>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</si>
  <si>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</si>
  <si>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</si>
  <si>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</si>
  <si>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</si>
  <si>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</si>
  <si>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</si>
  <si>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</si>
  <si>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</si>
  <si>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</si>
  <si>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</si>
  <si>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</si>
  <si>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</si>
  <si>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</si>
  <si>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</si>
  <si>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</si>
  <si>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</si>
  <si>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</si>
  <si>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</si>
  <si>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</si>
  <si>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</si>
  <si>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</si>
  <si>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</si>
  <si>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</si>
  <si>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</si>
  <si>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</si>
  <si>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</si>
  <si>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</si>
  <si>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</si>
  <si>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</si>
  <si>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</si>
  <si>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</si>
  <si>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</si>
  <si>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</si>
  <si>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</si>
  <si>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</si>
  <si>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</si>
  <si>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</si>
  <si>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</si>
  <si>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</si>
  <si>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</si>
  <si>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</si>
  <si>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</si>
  <si>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</si>
  <si>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</si>
  <si>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</si>
  <si>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</si>
  <si>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</si>
  <si>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</si>
  <si>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</si>
  <si>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</si>
  <si>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</si>
  <si>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</si>
  <si>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</si>
  <si>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</si>
  <si>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</si>
  <si>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</si>
  <si>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</si>
  <si>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</si>
  <si>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</si>
  <si>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</si>
  <si>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</si>
  <si>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</si>
  <si>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</si>
  <si>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</si>
  <si>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</si>
  <si>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</si>
  <si>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</si>
  <si>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</si>
  <si>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</si>
  <si>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</si>
  <si>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</si>
  <si>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</si>
  <si>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</si>
  <si>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</si>
  <si>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</si>
  <si>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</si>
  <si>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</si>
  <si>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</si>
  <si>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</si>
  <si>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</si>
  <si>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</si>
  <si>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</si>
  <si>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</si>
  <si>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</si>
  <si>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</si>
  <si>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</si>
  <si>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</si>
  <si>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</si>
  <si>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</si>
  <si>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</si>
  <si>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</si>
  <si>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</si>
  <si>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</si>
  <si>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</si>
  <si>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</si>
  <si>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</si>
  <si>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</si>
  <si>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</si>
  <si>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</si>
  <si>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</si>
  <si>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</si>
  <si>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</si>
  <si>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</si>
  <si>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</si>
  <si>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</si>
  <si>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</si>
  <si>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</si>
  <si>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</si>
  <si>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</si>
  <si>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</si>
  <si>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</si>
  <si>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</si>
  <si>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</si>
  <si>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</si>
  <si>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</si>
  <si>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</si>
  <si>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</si>
  <si>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</si>
  <si>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</si>
  <si>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</si>
  <si>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</si>
  <si>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</si>
  <si>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</si>
  <si>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</si>
  <si>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</si>
  <si>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</si>
  <si>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</si>
  <si>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</si>
  <si>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</si>
  <si>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</si>
  <si>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</si>
  <si>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</si>
  <si>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</si>
  <si>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</si>
  <si>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</si>
  <si>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</si>
  <si>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</si>
  <si>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</si>
  <si>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</si>
  <si>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</si>
  <si>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</si>
  <si>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</si>
  <si>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</si>
  <si>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</si>
  <si>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</si>
  <si>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</si>
  <si>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</si>
  <si>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</si>
  <si>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</si>
  <si>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</si>
  <si>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</si>
  <si>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</si>
  <si>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</si>
  <si>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</si>
  <si>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</si>
  <si>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</si>
  <si>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</si>
  <si>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</si>
  <si>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</si>
  <si>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</si>
  <si>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</si>
  <si>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</si>
  <si>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</si>
  <si>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</si>
  <si>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</si>
  <si>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</si>
  <si>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</si>
  <si>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</si>
  <si>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</si>
  <si>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</si>
  <si>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</si>
  <si>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</si>
  <si>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</si>
  <si>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</si>
  <si>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</si>
  <si>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</si>
  <si>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</si>
  <si>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</si>
  <si>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</si>
  <si>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</si>
  <si>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</si>
  <si>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</si>
  <si>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</si>
  <si>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</si>
  <si>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</si>
  <si>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</si>
  <si>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</si>
  <si>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</si>
  <si>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</si>
  <si>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</si>
  <si>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</si>
  <si>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</si>
  <si>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</si>
  <si>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</si>
  <si>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</si>
  <si>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</si>
  <si>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</si>
  <si>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</si>
  <si>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</si>
  <si>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</si>
  <si>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</si>
  <si>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</si>
  <si>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</si>
  <si>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</si>
  <si>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</si>
  <si>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</si>
  <si>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</si>
  <si>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</si>
  <si>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</si>
  <si>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</si>
  <si>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</si>
  <si>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</si>
  <si>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</si>
  <si>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</si>
  <si>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</si>
  <si>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</si>
  <si>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</si>
  <si>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</si>
  <si>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</si>
  <si>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</si>
  <si>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</si>
  <si>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</si>
  <si>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</si>
  <si>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</si>
  <si>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</si>
  <si>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</si>
  <si>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</si>
  <si>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</si>
  <si>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</si>
  <si>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</si>
  <si>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</si>
  <si>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</si>
  <si>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</si>
  <si>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</si>
  <si>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</si>
  <si>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</si>
  <si>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</si>
  <si>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</si>
  <si>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</si>
  <si>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</si>
  <si>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</si>
  <si>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</si>
  <si>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</si>
  <si>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</si>
  <si>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</si>
  <si>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</si>
  <si>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</si>
  <si>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</si>
  <si>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</si>
  <si>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</si>
  <si>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</si>
  <si>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</si>
  <si>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</si>
  <si>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</si>
  <si>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</si>
  <si>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</si>
  <si>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</si>
  <si>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</si>
  <si>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</si>
  <si>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</si>
  <si>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</si>
  <si>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</si>
  <si>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</si>
  <si>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</si>
  <si>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</si>
  <si>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</si>
  <si>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</si>
  <si>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</si>
  <si>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</si>
  <si>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</si>
  <si>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</si>
  <si>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</si>
  <si>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</si>
  <si>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</si>
  <si>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</si>
  <si>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</si>
  <si>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</si>
  <si>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</si>
  <si>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</si>
  <si>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</si>
  <si>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</si>
  <si>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</si>
  <si>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</si>
  <si>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</si>
  <si>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</si>
  <si>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</si>
  <si>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</si>
  <si>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</si>
  <si>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</si>
  <si>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</si>
  <si>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</si>
  <si>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</si>
  <si>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</si>
  <si>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</si>
  <si>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</si>
  <si>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</si>
  <si>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</si>
  <si>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</si>
  <si>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</si>
  <si>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</si>
  <si>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</si>
  <si>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</si>
  <si>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</si>
  <si>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</si>
  <si>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</si>
  <si>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</si>
  <si>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</si>
  <si>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</si>
  <si>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</si>
  <si>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</si>
  <si>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</si>
  <si>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</si>
  <si>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</si>
  <si>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</si>
  <si>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</si>
  <si>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</si>
  <si>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</si>
  <si>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</si>
  <si>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</si>
  <si>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</si>
  <si>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</si>
  <si>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</si>
  <si>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</si>
  <si>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</si>
  <si>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</si>
  <si>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</si>
  <si>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</si>
  <si>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</si>
  <si>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</si>
  <si>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</si>
  <si>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</si>
  <si>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</si>
  <si>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</si>
  <si>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</si>
  <si>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</si>
  <si>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</si>
  <si>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</si>
  <si>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</si>
  <si>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</si>
  <si>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</si>
  <si>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</si>
  <si>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</si>
  <si>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</si>
  <si>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</si>
  <si>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</si>
  <si>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</si>
  <si>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</si>
  <si>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</si>
  <si>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</si>
  <si>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</si>
  <si>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</si>
  <si>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</si>
  <si>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</si>
  <si>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</si>
  <si>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</si>
  <si>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</si>
  <si>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</si>
  <si>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</si>
  <si>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</si>
  <si>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</si>
  <si>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</si>
  <si>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</si>
  <si>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</si>
  <si>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</si>
  <si>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</si>
  <si>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</si>
  <si>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</si>
  <si>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</si>
  <si>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</si>
  <si>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</si>
  <si>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</si>
  <si>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</si>
  <si>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</si>
  <si>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</si>
  <si>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</si>
  <si>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</si>
  <si>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</si>
  <si>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</si>
  <si>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</si>
  <si>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</si>
  <si>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</si>
  <si>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</si>
  <si>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</si>
  <si>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</si>
  <si>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</si>
  <si>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</si>
  <si>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</si>
  <si>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</si>
  <si>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</si>
  <si>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</si>
  <si>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</si>
  <si>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</si>
  <si>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</si>
  <si>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</si>
  <si>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</si>
  <si>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</si>
  <si>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</si>
  <si>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</si>
  <si>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</si>
  <si>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</si>
  <si>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</si>
  <si>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</si>
  <si>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</si>
  <si>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</si>
  <si>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</si>
  <si>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</si>
  <si>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</si>
  <si>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</si>
  <si>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</si>
  <si>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</si>
  <si>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</si>
  <si>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</si>
  <si>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</si>
  <si>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</si>
  <si>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</si>
  <si>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</si>
  <si>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</si>
  <si>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</si>
  <si>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</si>
  <si>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</si>
  <si>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</si>
  <si>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</si>
  <si>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</si>
  <si>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</si>
  <si>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</si>
  <si>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</si>
  <si>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</si>
  <si>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</si>
  <si>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</si>
  <si>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</si>
  <si>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</si>
  <si>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</si>
  <si>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</si>
  <si>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</si>
  <si>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</si>
  <si>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</si>
  <si>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</si>
  <si>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</si>
  <si>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</si>
  <si>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</si>
  <si>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</si>
  <si>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</si>
  <si>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</si>
  <si>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</si>
  <si>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</si>
  <si>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</si>
  <si>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</si>
  <si>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</si>
  <si>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</si>
  <si>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</si>
  <si>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</si>
  <si>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</si>
  <si>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</si>
  <si>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</si>
  <si>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</si>
  <si>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</si>
  <si>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</si>
  <si>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</si>
  <si>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</si>
  <si>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</si>
  <si>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</si>
  <si>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</si>
  <si>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</si>
  <si>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</si>
  <si>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</si>
  <si>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</si>
  <si>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</si>
  <si>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</si>
  <si>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</si>
  <si>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</si>
  <si>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</si>
  <si>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</si>
  <si>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</si>
  <si>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</si>
  <si>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</si>
  <si>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</si>
  <si>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</si>
  <si>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</si>
  <si>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</si>
  <si>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</si>
  <si>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</si>
  <si>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</si>
  <si>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</si>
  <si>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</si>
  <si>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</si>
  <si>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</si>
  <si>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</si>
  <si>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</si>
  <si>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</si>
  <si>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</si>
  <si>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</si>
  <si>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</si>
  <si>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</si>
  <si>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</si>
  <si>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</si>
  <si>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</si>
  <si>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</si>
  <si>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</si>
  <si>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</si>
  <si>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</si>
  <si>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</si>
  <si>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</si>
  <si>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</si>
  <si>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</si>
  <si>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</si>
  <si>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</si>
  <si>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</si>
  <si>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</si>
  <si>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</si>
  <si>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</si>
  <si>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</si>
  <si>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</si>
  <si>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</si>
  <si>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</si>
  <si>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</si>
  <si>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</si>
  <si>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</si>
  <si>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</si>
  <si>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</si>
  <si>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</si>
  <si>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</si>
  <si>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</si>
  <si>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</si>
  <si>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</si>
  <si>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</si>
  <si>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</si>
  <si>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</si>
  <si>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</si>
  <si>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</si>
  <si>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</si>
  <si>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</si>
  <si>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</si>
  <si>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</si>
  <si>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</si>
  <si>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</si>
  <si>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</si>
  <si>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</si>
  <si>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</si>
  <si>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</si>
  <si>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</si>
  <si>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</si>
  <si>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</si>
  <si>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</si>
  <si>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</si>
  <si>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</si>
  <si>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</si>
  <si>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</si>
  <si>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</si>
  <si>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</si>
  <si>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</si>
  <si>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</si>
  <si>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</si>
  <si>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</si>
  <si>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</si>
  <si>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</si>
  <si>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</si>
  <si>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</si>
  <si>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</si>
  <si>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</si>
  <si>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</si>
  <si>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</si>
  <si>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</si>
  <si>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</si>
  <si>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</si>
  <si>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</si>
  <si>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</si>
  <si>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</si>
  <si>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</si>
  <si>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</si>
  <si>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</si>
  <si>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</si>
  <si>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</si>
  <si>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</si>
  <si>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</si>
  <si>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</si>
  <si>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</si>
  <si>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</si>
  <si>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</si>
  <si>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</si>
  <si>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</si>
  <si>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</si>
  <si>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</si>
  <si>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</si>
  <si>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</si>
  <si>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</si>
  <si>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</si>
  <si>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</si>
  <si>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</si>
  <si>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</si>
  <si>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</si>
  <si>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</si>
  <si>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</si>
  <si>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</si>
  <si>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</si>
  <si>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</si>
  <si>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</si>
  <si>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</si>
  <si>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</si>
  <si>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</si>
  <si>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</si>
  <si>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</si>
  <si>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</si>
  <si>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</si>
  <si>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</si>
  <si>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</si>
  <si>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</si>
  <si>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</si>
  <si>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</si>
  <si>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</si>
  <si>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</si>
  <si>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</si>
  <si>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</si>
  <si>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</si>
  <si>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</si>
  <si>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</si>
  <si>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</si>
  <si>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</si>
  <si>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</si>
  <si>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</si>
  <si>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</si>
  <si>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</si>
  <si>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</si>
  <si>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</si>
  <si>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</si>
  <si>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</si>
  <si>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</si>
  <si>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</si>
  <si>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</si>
  <si>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</si>
  <si>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</si>
  <si>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</si>
  <si>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</si>
  <si>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</si>
  <si>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</si>
  <si>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</si>
  <si>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</si>
  <si>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</si>
  <si>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</si>
  <si>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</si>
  <si>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</si>
  <si>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</si>
  <si>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</si>
  <si>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</si>
  <si>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</si>
  <si>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</si>
  <si>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</si>
  <si>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</si>
  <si>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</si>
  <si>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</si>
  <si>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</si>
  <si>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</si>
  <si>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</si>
  <si>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</si>
  <si>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</si>
  <si>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</si>
  <si>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</si>
  <si>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</si>
  <si>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</si>
  <si>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</si>
  <si>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</si>
  <si>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</si>
  <si>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</si>
  <si>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</si>
  <si>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</si>
  <si>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</si>
  <si>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</si>
  <si>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</si>
  <si>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</si>
  <si>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</si>
  <si>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</si>
  <si>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</si>
  <si>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</si>
  <si>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</si>
  <si>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</si>
  <si>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</si>
  <si>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</si>
  <si>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</si>
  <si>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</si>
  <si>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</si>
  <si>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</si>
  <si>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</si>
  <si>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</si>
  <si>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</si>
  <si>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</si>
  <si>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</si>
  <si>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</si>
  <si>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</si>
  <si>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</si>
  <si>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</si>
  <si>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</si>
  <si>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</si>
  <si>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</si>
  <si>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</si>
  <si>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</si>
  <si>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</si>
  <si>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</si>
  <si>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</si>
  <si>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</si>
  <si>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</si>
  <si>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</si>
  <si>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</si>
  <si>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</si>
  <si>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</si>
  <si>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</si>
  <si>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</si>
  <si>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</si>
  <si>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</si>
  <si>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</si>
  <si>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</si>
  <si>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</si>
  <si>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</si>
  <si>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</si>
  <si>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</si>
  <si>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</si>
  <si>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</si>
  <si>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</si>
  <si>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</si>
  <si>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</si>
  <si>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</si>
  <si>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</si>
  <si>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</si>
  <si>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</si>
  <si>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</si>
  <si>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</si>
  <si>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</si>
  <si>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</si>
  <si>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</si>
  <si>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</si>
  <si>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</si>
  <si>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</si>
  <si>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</si>
  <si>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</si>
  <si>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</si>
  <si>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</si>
  <si>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</si>
  <si>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</si>
  <si>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</si>
  <si>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</si>
  <si>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</si>
  <si>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</si>
  <si>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</si>
  <si>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</si>
  <si>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</si>
  <si>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</si>
  <si>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</si>
  <si>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</si>
  <si>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</si>
  <si>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</si>
  <si>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</si>
  <si>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</si>
  <si>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</si>
  <si>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</si>
  <si>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</si>
  <si>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</si>
  <si>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</si>
  <si>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</si>
  <si>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</si>
  <si>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</si>
  <si>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</si>
  <si>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</si>
  <si>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</si>
  <si>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</si>
  <si>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</si>
  <si>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</si>
  <si>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</si>
  <si>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</si>
  <si>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</si>
  <si>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</si>
  <si>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</si>
  <si>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</si>
  <si>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</si>
  <si>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</si>
  <si>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</si>
  <si>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</si>
  <si>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</si>
  <si>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</si>
  <si>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</si>
  <si>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</si>
  <si>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</si>
  <si>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</si>
  <si>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</si>
  <si>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</si>
  <si>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</si>
  <si>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</si>
  <si>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</si>
  <si>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</si>
  <si>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</si>
  <si>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</si>
  <si>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</si>
  <si>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</si>
  <si>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</si>
  <si>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</si>
  <si>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</si>
  <si>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</si>
  <si>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</si>
  <si>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</si>
  <si>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</si>
  <si>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</si>
  <si>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</si>
  <si>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</si>
  <si>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</si>
  <si>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</si>
  <si>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</si>
  <si>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</si>
  <si>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</si>
  <si>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</si>
  <si>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</si>
  <si>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</si>
  <si>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</si>
  <si>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</si>
  <si>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</si>
  <si>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</si>
  <si>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</si>
  <si>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</si>
  <si>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</si>
  <si>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</si>
  <si>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</si>
  <si>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</si>
  <si>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</si>
  <si>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</si>
  <si>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</si>
  <si>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</si>
  <si>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</si>
  <si>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</si>
  <si>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</si>
  <si>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</si>
  <si>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</si>
  <si>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</si>
  <si>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</si>
  <si>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</si>
  <si>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</si>
  <si>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</si>
  <si>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</si>
  <si>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</si>
  <si>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</si>
  <si>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</si>
  <si>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</si>
  <si>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</si>
  <si>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</si>
  <si>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</si>
  <si>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</si>
  <si>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</si>
  <si>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</si>
  <si>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</si>
  <si>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</si>
  <si>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</si>
  <si>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</si>
  <si>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</si>
  <si>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</si>
  <si>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</si>
  <si>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</si>
  <si>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</si>
  <si>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</si>
  <si>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</si>
  <si>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</si>
  <si>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</si>
  <si>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</si>
  <si>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</si>
  <si>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</si>
  <si>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</si>
  <si>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</si>
  <si>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</si>
  <si>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</si>
  <si>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</si>
  <si>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</si>
  <si>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</si>
  <si>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</si>
  <si>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</si>
  <si>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</si>
  <si>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</si>
  <si>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</si>
  <si>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</si>
  <si>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</si>
  <si>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</si>
  <si>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</si>
  <si>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</si>
  <si>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</si>
  <si>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</si>
  <si>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</si>
  <si>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</si>
  <si>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</si>
  <si>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</si>
  <si>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</si>
  <si>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</si>
  <si>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</si>
  <si>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</si>
  <si>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</si>
  <si>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</si>
  <si>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</si>
  <si>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</si>
  <si>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</si>
  <si>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</si>
  <si>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</si>
  <si>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</si>
  <si>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</si>
  <si>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</si>
  <si>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</si>
  <si>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</si>
  <si>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</si>
  <si>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</si>
  <si>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</si>
  <si>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</si>
  <si>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</si>
  <si>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</si>
  <si>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</si>
  <si>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</si>
  <si>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</si>
  <si>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</si>
  <si>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</si>
  <si>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</si>
  <si>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</si>
  <si>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</si>
  <si>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</si>
  <si>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</si>
  <si>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</si>
  <si>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</si>
  <si>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</si>
  <si>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</si>
  <si>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</si>
  <si>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</si>
  <si>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</si>
  <si>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</si>
  <si>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</si>
  <si>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</si>
  <si>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</si>
  <si>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</si>
  <si>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</si>
  <si>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</si>
  <si>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</si>
  <si>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</si>
  <si>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</si>
  <si>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</si>
  <si>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</si>
  <si>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</si>
  <si>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</si>
  <si>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</si>
  <si>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</si>
  <si>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</si>
  <si>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</si>
  <si>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</si>
  <si>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</si>
  <si>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</si>
  <si>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</si>
  <si>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</si>
  <si>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</si>
  <si>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</si>
  <si>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</si>
  <si>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</si>
  <si>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</si>
  <si>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</si>
  <si>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</si>
  <si>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</si>
  <si>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</si>
  <si>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</si>
  <si>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</si>
  <si>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</si>
  <si>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</si>
  <si>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</si>
  <si>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</si>
  <si>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</si>
  <si>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</si>
  <si>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</si>
  <si>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</si>
  <si>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</si>
  <si>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</si>
  <si>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</si>
  <si>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</si>
  <si>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</si>
  <si>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</si>
  <si>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</si>
  <si>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</si>
  <si>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</si>
  <si>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</si>
  <si>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</si>
  <si>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</si>
  <si>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</si>
  <si>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</si>
  <si>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</si>
  <si>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</si>
  <si>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</si>
  <si>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</si>
  <si>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</si>
  <si>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</si>
  <si>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</si>
  <si>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</si>
  <si>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</si>
  <si>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</si>
  <si>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</si>
  <si>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</si>
  <si>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</si>
  <si>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</si>
  <si>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</si>
  <si>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</si>
  <si>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</si>
  <si>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</si>
  <si>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</si>
  <si>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</si>
  <si>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</si>
  <si>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</si>
  <si>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</si>
  <si>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</si>
  <si>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</si>
  <si>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</si>
  <si>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</si>
  <si>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</si>
  <si>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</si>
  <si>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</si>
  <si>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</si>
  <si>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</si>
  <si>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</si>
  <si>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</si>
  <si>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</si>
  <si>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</si>
  <si>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</si>
  <si>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</si>
  <si>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</si>
  <si>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</si>
  <si>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</si>
  <si>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</si>
  <si>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</si>
  <si>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</si>
  <si>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</si>
  <si>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</si>
  <si>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</si>
  <si>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</si>
  <si>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</si>
  <si>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</si>
  <si>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</si>
  <si>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</si>
  <si>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</si>
  <si>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</si>
  <si>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</si>
  <si>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</si>
  <si>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</si>
  <si>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</si>
  <si>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</si>
  <si>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</si>
  <si>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</si>
  <si>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</si>
  <si>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</si>
  <si>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</si>
  <si>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</si>
  <si>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</si>
  <si>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</si>
  <si>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</si>
  <si>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</si>
  <si>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</si>
  <si>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</si>
  <si>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</si>
  <si>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</si>
  <si>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</si>
  <si>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</si>
  <si>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</si>
  <si>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</si>
  <si>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</si>
  <si>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</si>
  <si>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</si>
  <si>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</si>
  <si>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</si>
  <si>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</si>
  <si>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</si>
  <si>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</si>
  <si>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</si>
  <si>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</si>
  <si>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</si>
  <si>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</si>
  <si>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</si>
  <si>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</si>
  <si>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</si>
  <si>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</si>
  <si>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</si>
  <si>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</si>
  <si>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</si>
  <si>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</si>
  <si>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</si>
  <si>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</si>
  <si>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</si>
  <si>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</si>
  <si>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</si>
  <si>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</si>
  <si>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</si>
  <si>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</si>
  <si>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</si>
  <si>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</si>
  <si>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</si>
  <si>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</si>
  <si>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</si>
  <si>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</si>
  <si>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</si>
  <si>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</si>
  <si>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</si>
  <si>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</si>
  <si>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</si>
  <si>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</si>
  <si>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</si>
  <si>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</si>
  <si>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</si>
  <si>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</si>
  <si>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</si>
  <si>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</si>
  <si>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</si>
  <si>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</si>
  <si>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</si>
  <si>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</si>
  <si>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</si>
  <si>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</si>
  <si>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</si>
  <si>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</si>
  <si>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</si>
  <si>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</si>
  <si>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</si>
  <si>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</si>
  <si>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</si>
  <si>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</si>
  <si>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</si>
  <si>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</si>
  <si>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</si>
  <si>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</si>
  <si>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</si>
  <si>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</si>
  <si>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</si>
  <si>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</si>
  <si>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</si>
  <si>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</si>
  <si>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</si>
  <si>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</si>
  <si>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</si>
  <si>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</si>
  <si>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</si>
  <si>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</si>
  <si>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</si>
  <si>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</si>
  <si>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</si>
  <si>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</si>
  <si>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</si>
  <si>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</si>
  <si>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</si>
  <si>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</si>
  <si>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</si>
  <si>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</si>
  <si>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</si>
  <si>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</si>
  <si>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</si>
  <si>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</si>
  <si>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</si>
  <si>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</si>
  <si>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</si>
  <si>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</si>
  <si>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</si>
  <si>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</si>
  <si>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</si>
  <si>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</si>
  <si>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</si>
  <si>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</si>
  <si>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</si>
  <si>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</si>
  <si>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</si>
  <si>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</si>
  <si>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</si>
  <si>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</si>
  <si>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</si>
  <si>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</si>
  <si>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</si>
  <si>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</si>
  <si>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</si>
  <si>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</si>
  <si>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</si>
  <si>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</si>
  <si>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</si>
  <si>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</si>
  <si>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</si>
  <si>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</si>
  <si>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</si>
  <si>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</si>
  <si>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</si>
  <si>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</si>
  <si>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</si>
  <si>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</si>
  <si>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</si>
  <si>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</si>
  <si>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</si>
  <si>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</si>
  <si>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</si>
  <si>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</si>
  <si>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</si>
  <si>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</si>
  <si>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</si>
  <si>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</si>
  <si>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</si>
  <si>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</si>
  <si>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</si>
  <si>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</si>
  <si>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</si>
  <si>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</si>
  <si>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</si>
  <si>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</si>
  <si>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</si>
  <si>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</si>
  <si>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</si>
  <si>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</si>
  <si>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</si>
  <si>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</si>
  <si>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</si>
  <si>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</si>
  <si>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</si>
  <si>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</si>
  <si>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</si>
  <si>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</si>
  <si>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</si>
  <si>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</si>
  <si>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</si>
  <si>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</si>
  <si>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</si>
  <si>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</si>
  <si>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</si>
  <si>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</si>
  <si>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</si>
  <si>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</si>
  <si>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</si>
  <si>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</si>
  <si>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</si>
  <si>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</si>
  <si>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</si>
  <si>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</si>
  <si>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</si>
  <si>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</si>
  <si>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</si>
  <si>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</si>
  <si>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</si>
  <si>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</si>
  <si>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</si>
  <si>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</si>
  <si>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</si>
  <si>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</si>
  <si>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</si>
  <si>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</si>
  <si>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</si>
  <si>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</si>
  <si>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</si>
  <si>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</si>
  <si>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</si>
  <si>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</si>
  <si>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</si>
  <si>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</si>
  <si>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</si>
  <si>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</si>
  <si>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</si>
  <si>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</si>
  <si>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</si>
  <si>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</si>
  <si>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</si>
  <si>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</si>
  <si>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</si>
  <si>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</si>
  <si>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</si>
  <si>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</si>
  <si>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</si>
  <si>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</si>
  <si>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</si>
  <si>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</si>
  <si>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</si>
  <si>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</si>
  <si>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</si>
  <si>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</si>
  <si>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</si>
  <si>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</si>
  <si>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</si>
  <si>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</si>
  <si>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</si>
  <si>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</si>
  <si>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</si>
  <si>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</si>
  <si>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</si>
  <si>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</si>
  <si>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</si>
  <si>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</si>
  <si>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</si>
  <si>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</si>
  <si>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</si>
  <si>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</si>
  <si>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</si>
  <si>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</si>
  <si>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</si>
  <si>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</si>
  <si>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</si>
  <si>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</si>
  <si>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</si>
  <si>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</si>
  <si>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</si>
  <si>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</si>
  <si>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</si>
  <si>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</si>
  <si>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</si>
  <si>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</si>
  <si>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</si>
  <si>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</si>
  <si>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</si>
  <si>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</si>
  <si>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</si>
  <si>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</si>
  <si>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</si>
  <si>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</si>
  <si>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</si>
  <si>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</si>
  <si>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</si>
  <si>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</si>
  <si>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</si>
  <si>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</si>
  <si>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</si>
  <si>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</si>
  <si>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</si>
  <si>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</si>
  <si>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</si>
  <si>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</si>
  <si>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</si>
  <si>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</si>
  <si>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</si>
  <si>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</si>
  <si>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</si>
  <si>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</si>
  <si>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</si>
  <si>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</si>
  <si>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</si>
  <si>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</si>
  <si>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</si>
  <si>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</si>
  <si>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</si>
  <si>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</si>
  <si>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</si>
  <si>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</si>
  <si>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</si>
  <si>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</si>
  <si>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</si>
  <si>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</si>
  <si>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</si>
  <si>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</si>
  <si>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</si>
  <si>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</si>
  <si>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</si>
  <si>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</si>
  <si>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</si>
  <si>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</si>
  <si>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</si>
  <si>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</si>
  <si>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</si>
  <si>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</si>
  <si>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</si>
  <si>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</si>
  <si>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</si>
  <si>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</si>
  <si>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</si>
  <si>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</si>
  <si>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</si>
  <si>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</si>
  <si>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</si>
  <si>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</si>
  <si>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</si>
  <si>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</si>
  <si>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</si>
  <si>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</si>
  <si>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</si>
  <si>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</si>
  <si>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</si>
  <si>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</si>
  <si>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</si>
  <si>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</si>
  <si>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</si>
  <si>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</si>
  <si>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</si>
  <si>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</si>
  <si>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</si>
  <si>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</si>
  <si>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</si>
  <si>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</si>
  <si>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</si>
  <si>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</si>
  <si>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</si>
  <si>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</si>
  <si>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</si>
  <si>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</si>
  <si>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</si>
  <si>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</si>
  <si>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</si>
  <si>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</si>
  <si>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</si>
  <si>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</si>
  <si>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</si>
  <si>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</si>
  <si>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</si>
  <si>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</si>
  <si>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</si>
  <si>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</si>
  <si>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</si>
  <si>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</si>
  <si>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</si>
  <si>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</si>
  <si>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</si>
  <si>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</si>
  <si>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</si>
  <si>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</si>
  <si>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</si>
  <si>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</si>
  <si>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</si>
  <si>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</si>
  <si>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</si>
  <si>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</si>
  <si>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</si>
  <si>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</si>
  <si>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</si>
  <si>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</si>
  <si>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</si>
  <si>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</si>
  <si>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</si>
  <si>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</si>
  <si>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</si>
  <si>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</si>
  <si>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</si>
  <si>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</si>
  <si>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</si>
  <si>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</si>
  <si>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</si>
  <si>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</si>
  <si>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</si>
  <si>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</si>
  <si>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</si>
  <si>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</si>
  <si>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</si>
  <si>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</si>
  <si>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</si>
  <si>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</si>
  <si>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</si>
  <si>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</si>
  <si>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</si>
  <si>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</si>
  <si>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</si>
  <si>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</si>
  <si>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</si>
  <si>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</si>
  <si>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</si>
  <si>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</si>
  <si>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</si>
  <si>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</si>
  <si>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</si>
  <si>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</si>
  <si>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</si>
  <si>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</si>
  <si>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</si>
  <si>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</si>
  <si>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</si>
  <si>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</si>
  <si>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</si>
  <si>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</si>
  <si>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</si>
  <si>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</si>
  <si>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</si>
  <si>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</si>
  <si>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</si>
  <si>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</si>
  <si>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</si>
  <si>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</si>
  <si>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</si>
  <si>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</si>
  <si>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</si>
  <si>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</si>
  <si>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</si>
  <si>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</si>
  <si>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</si>
  <si>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</si>
  <si>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</si>
  <si>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</si>
  <si>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</si>
  <si>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</si>
  <si>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</si>
  <si>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</si>
  <si>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</si>
  <si>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</si>
  <si>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</si>
  <si>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</si>
  <si>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</si>
  <si>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</si>
  <si>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</si>
  <si>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</si>
  <si>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</si>
  <si>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</si>
  <si>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</si>
  <si>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</si>
  <si>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</si>
  <si>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</si>
  <si>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</si>
  <si>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</si>
  <si>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</si>
  <si>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</si>
  <si>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</si>
  <si>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</si>
  <si>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</si>
  <si>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</si>
  <si>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</si>
  <si>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</si>
  <si>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</si>
  <si>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</si>
  <si>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</si>
  <si>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</si>
  <si>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</si>
  <si>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</si>
  <si>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</si>
  <si>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</si>
  <si>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</si>
  <si>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</si>
  <si>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</si>
  <si>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</si>
  <si>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</si>
  <si>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</si>
  <si>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</si>
  <si>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</si>
  <si>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</si>
  <si>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</si>
  <si>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</si>
  <si>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</si>
  <si>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</si>
  <si>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</si>
  <si>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</si>
  <si>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</si>
  <si>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</si>
  <si>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</si>
  <si>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</si>
  <si>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</si>
  <si>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</si>
  <si>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</si>
  <si>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</si>
  <si>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</si>
  <si>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</si>
  <si>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</si>
  <si>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</si>
  <si>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</si>
  <si>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</si>
  <si>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</si>
  <si>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</si>
  <si>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</si>
  <si>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</si>
  <si>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</si>
  <si>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</si>
  <si>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</si>
  <si>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</si>
  <si>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</si>
  <si>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</si>
  <si>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</si>
  <si>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</si>
  <si>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</si>
  <si>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</si>
  <si>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</si>
  <si>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</si>
  <si>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</si>
  <si>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</si>
  <si>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</si>
  <si>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</si>
  <si>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</si>
  <si>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</si>
  <si>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</si>
  <si>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</si>
  <si>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</si>
  <si>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</si>
  <si>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</si>
  <si>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</si>
  <si>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</si>
  <si>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</si>
  <si>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</si>
  <si>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</si>
  <si>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</si>
  <si>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</si>
  <si>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</si>
  <si>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</si>
  <si>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</si>
  <si>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</si>
  <si>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</si>
  <si>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</si>
  <si>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</si>
  <si>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</si>
  <si>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</si>
  <si>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</si>
  <si>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</si>
  <si>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</si>
  <si>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</si>
  <si>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</si>
  <si>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</si>
  <si>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</si>
  <si>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</si>
  <si>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</si>
  <si>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</si>
  <si>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</si>
  <si>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</si>
  <si>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</si>
  <si>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</si>
  <si>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</si>
  <si>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</si>
  <si>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</si>
  <si>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</si>
  <si>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</si>
  <si>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</si>
  <si>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</si>
  <si>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</si>
  <si>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</si>
  <si>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</si>
  <si>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</si>
  <si>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</si>
  <si>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</si>
  <si>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</si>
  <si>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</si>
  <si>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</si>
  <si>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</si>
  <si>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</si>
  <si>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</si>
  <si>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</si>
  <si>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</si>
  <si>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</si>
  <si>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</si>
  <si>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</si>
  <si>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</si>
  <si>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</si>
  <si>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</si>
  <si>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</si>
  <si>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</si>
  <si>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</si>
  <si>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</si>
  <si>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</si>
  <si>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</si>
  <si>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</si>
  <si>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</si>
  <si>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</si>
  <si>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</si>
  <si>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</si>
  <si>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</si>
  <si>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</si>
  <si>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</si>
  <si>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</si>
  <si>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</si>
  <si>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</si>
  <si>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</si>
  <si>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</si>
  <si>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</si>
  <si>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</si>
  <si>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</si>
  <si>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</si>
  <si>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</si>
  <si>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</si>
  <si>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</si>
  <si>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</si>
  <si>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</si>
  <si>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</si>
  <si>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</si>
  <si>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</si>
  <si>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</si>
  <si>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</si>
  <si>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</si>
  <si>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</si>
  <si>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</si>
  <si>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</si>
  <si>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</si>
  <si>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</si>
  <si>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</si>
  <si>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</si>
  <si>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</si>
  <si>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</si>
  <si>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</si>
  <si>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</si>
  <si>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</si>
  <si>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</si>
  <si>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</si>
  <si>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</si>
  <si>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</si>
  <si>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</si>
  <si>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</si>
  <si>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</si>
  <si>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</si>
  <si>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</si>
  <si>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</si>
  <si>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</si>
  <si>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</si>
  <si>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</si>
  <si>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</si>
  <si>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</si>
  <si>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</si>
  <si>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</si>
  <si>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</si>
  <si>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</si>
  <si>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</si>
  <si>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</si>
  <si>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</si>
  <si>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</si>
  <si>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</si>
  <si>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</si>
  <si>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</si>
  <si>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</si>
  <si>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</si>
  <si>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</si>
  <si>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</si>
  <si>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</si>
  <si>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</si>
  <si>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</si>
  <si>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</si>
  <si>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</si>
  <si>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</si>
  <si>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</si>
  <si>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</si>
  <si>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</si>
  <si>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</si>
  <si>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</si>
  <si>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</si>
  <si>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</si>
  <si>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</si>
  <si>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</si>
  <si>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</si>
  <si>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</si>
  <si>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</si>
  <si>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</si>
  <si>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</si>
  <si>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</si>
  <si>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</si>
  <si>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</si>
  <si>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</si>
  <si>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</si>
  <si>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</si>
  <si>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</si>
  <si>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</si>
  <si>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</si>
  <si>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</si>
  <si>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</si>
  <si>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</si>
  <si>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</si>
  <si>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</si>
  <si>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</si>
  <si>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</si>
  <si>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</si>
  <si>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</si>
  <si>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</si>
  <si>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</si>
  <si>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</si>
  <si>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</si>
  <si>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</si>
  <si>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</si>
  <si>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</si>
  <si>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</si>
  <si>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</si>
  <si>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</si>
  <si>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</si>
  <si>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</si>
  <si>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</si>
  <si>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</si>
  <si>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</si>
  <si>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</si>
  <si>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</si>
  <si>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</si>
  <si>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</si>
  <si>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</si>
  <si>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</si>
  <si>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</si>
  <si>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</si>
  <si>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</si>
  <si>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</si>
  <si>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</si>
  <si>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</si>
  <si>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</si>
  <si>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</si>
  <si>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</si>
  <si>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</si>
  <si>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</si>
  <si>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</si>
  <si>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</si>
  <si>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</si>
  <si>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</si>
  <si>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</si>
  <si>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</si>
  <si>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</si>
  <si>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</si>
  <si>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</si>
  <si>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</si>
  <si>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</si>
  <si>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</si>
  <si>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</si>
  <si>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</si>
  <si>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</si>
  <si>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</si>
  <si>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</si>
  <si>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</si>
  <si>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</si>
  <si>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</si>
  <si>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</si>
  <si>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</si>
  <si>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</si>
  <si>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</si>
  <si>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</si>
  <si>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</si>
  <si>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</si>
  <si>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</si>
  <si>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</si>
  <si>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</si>
  <si>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</si>
  <si>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</si>
  <si>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</si>
  <si>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</si>
  <si>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</si>
  <si>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</si>
  <si>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</si>
  <si>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</si>
  <si>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</si>
  <si>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</si>
  <si>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</si>
  <si>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</si>
  <si>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</si>
  <si>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</si>
  <si>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</si>
  <si>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</si>
  <si>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</si>
  <si>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</si>
  <si>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</si>
  <si>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</si>
  <si>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</si>
  <si>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</si>
  <si>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</si>
  <si>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</si>
  <si>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</si>
  <si>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</si>
  <si>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</si>
  <si>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</si>
  <si>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</si>
  <si>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</si>
  <si>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</si>
  <si>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</si>
  <si>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</si>
  <si>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</si>
  <si>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</si>
  <si>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</si>
  <si>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</si>
  <si>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</si>
  <si>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</si>
  <si>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</si>
  <si>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</si>
  <si>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</si>
  <si>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</si>
  <si>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</si>
  <si>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</si>
  <si>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</si>
  <si>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</si>
  <si>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</si>
  <si>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</si>
  <si>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</si>
  <si>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</si>
  <si>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</si>
  <si>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</si>
  <si>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</si>
  <si>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</si>
  <si>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</si>
  <si>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</si>
  <si>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</si>
  <si>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</si>
  <si>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</si>
  <si>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</si>
  <si>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</si>
  <si>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</si>
  <si>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</si>
  <si>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</si>
  <si>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</si>
  <si>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</si>
  <si>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</si>
  <si>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</si>
  <si>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</si>
  <si>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</si>
  <si>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</si>
  <si>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</si>
  <si>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</si>
  <si>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</si>
  <si>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</si>
  <si>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</si>
  <si>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</si>
  <si>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</si>
  <si>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</si>
  <si>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</si>
  <si>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</si>
  <si>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</si>
  <si>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</si>
  <si>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</si>
  <si>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</si>
  <si>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</si>
  <si>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</si>
  <si>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</si>
  <si>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</si>
  <si>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</si>
  <si>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</si>
  <si>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</si>
  <si>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</si>
  <si>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</si>
  <si>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</si>
  <si>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</si>
  <si>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</si>
  <si>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</si>
  <si>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</si>
  <si>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</si>
  <si>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</si>
  <si>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</si>
  <si>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</si>
  <si>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</si>
  <si>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</si>
  <si>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</si>
  <si>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</si>
  <si>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</si>
  <si>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</si>
  <si>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</si>
  <si>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</si>
  <si>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</si>
  <si>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</si>
  <si>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</si>
  <si>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</si>
  <si>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</si>
  <si>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</si>
  <si>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</si>
  <si>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</si>
  <si>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</si>
  <si>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</si>
  <si>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</si>
  <si>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</si>
  <si>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</si>
  <si>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</si>
  <si>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</si>
  <si>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</si>
  <si>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</si>
  <si>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</si>
  <si>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</si>
  <si>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</si>
  <si>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</si>
  <si>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</si>
  <si>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</si>
  <si>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</si>
  <si>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</si>
  <si>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</si>
  <si>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</si>
  <si>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</si>
  <si>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</si>
  <si>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</si>
  <si>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</si>
  <si>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</si>
  <si>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</si>
  <si>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</si>
  <si>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</si>
  <si>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</si>
  <si>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</si>
  <si>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</si>
  <si>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</si>
  <si>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</si>
  <si>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</si>
  <si>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</si>
  <si>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</si>
  <si>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</si>
  <si>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</si>
  <si>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</si>
  <si>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</si>
  <si>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</si>
  <si>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</si>
  <si>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</si>
  <si>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</si>
  <si>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</si>
  <si>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</si>
  <si>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</si>
  <si>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</si>
  <si>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</si>
  <si>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</si>
  <si>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</si>
  <si>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</si>
  <si>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</si>
  <si>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</si>
  <si>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</si>
  <si>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</si>
  <si>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</si>
  <si>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</si>
  <si>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</si>
  <si>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</si>
  <si>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</si>
  <si>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</si>
  <si>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</si>
  <si>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</si>
  <si>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</si>
  <si>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</si>
  <si>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</si>
  <si>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</si>
  <si>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</si>
  <si>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</si>
  <si>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</si>
  <si>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</si>
  <si>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</si>
  <si>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</si>
  <si>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</si>
  <si>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</si>
  <si>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</si>
  <si>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</si>
  <si>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</si>
  <si>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</si>
  <si>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</si>
  <si>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</si>
  <si>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</si>
  <si>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</si>
  <si>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</si>
  <si>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</si>
  <si>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</si>
  <si>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</si>
  <si>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</si>
  <si>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</si>
  <si>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</si>
  <si>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</si>
  <si>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</si>
  <si>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</si>
  <si>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</si>
  <si>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</si>
  <si>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</si>
  <si>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</si>
  <si>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</si>
  <si>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</si>
  <si>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</si>
  <si>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</si>
  <si>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</si>
  <si>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</si>
  <si>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</si>
  <si>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</si>
  <si>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</si>
  <si>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</si>
  <si>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</si>
  <si>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</si>
  <si>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</si>
  <si>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</si>
  <si>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</si>
  <si>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</si>
  <si>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</si>
  <si>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</si>
  <si>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</si>
  <si>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</si>
  <si>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</si>
  <si>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</si>
  <si>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</si>
  <si>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</si>
  <si>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</si>
  <si>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</si>
  <si>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</si>
  <si>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</si>
  <si>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</si>
  <si>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</si>
  <si>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</si>
  <si>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</si>
  <si>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</si>
  <si>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</si>
  <si>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</si>
  <si>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</si>
  <si>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</si>
  <si>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</si>
  <si>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</si>
  <si>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</si>
  <si>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</si>
  <si>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</si>
  <si>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</si>
  <si>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</si>
  <si>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</si>
  <si>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</si>
  <si>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</si>
  <si>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</si>
  <si>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</si>
  <si>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</si>
  <si>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</si>
  <si>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</si>
  <si>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</si>
  <si>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</si>
  <si>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</si>
  <si>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</si>
  <si>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</si>
  <si>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</si>
  <si>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</si>
  <si>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</si>
  <si>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</si>
  <si>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</si>
  <si>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</si>
  <si>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</si>
  <si>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</si>
  <si>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</si>
  <si>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</si>
  <si>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</si>
  <si>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</si>
  <si>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</si>
  <si>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</si>
  <si>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</si>
  <si>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</si>
  <si>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</si>
  <si>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</si>
  <si>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</si>
  <si>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</si>
  <si>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</si>
  <si>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</si>
  <si>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</si>
  <si>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</si>
  <si>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</si>
  <si>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</si>
  <si>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</si>
  <si>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</si>
  <si>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</si>
  <si>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</si>
  <si>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</si>
  <si>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</si>
  <si>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</si>
  <si>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</si>
  <si>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</si>
  <si>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</si>
  <si>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</si>
  <si>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</si>
  <si>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</si>
  <si>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</si>
  <si>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</si>
  <si>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</si>
  <si>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</si>
  <si>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</si>
  <si>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</si>
  <si>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</si>
  <si>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</si>
  <si>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</si>
  <si>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</si>
  <si>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</si>
  <si>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</si>
  <si>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</si>
  <si>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</si>
  <si>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</si>
  <si>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</si>
  <si>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</si>
  <si>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</si>
  <si>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</si>
  <si>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</si>
  <si>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</si>
  <si>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</si>
  <si>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</si>
  <si>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</si>
  <si>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</si>
  <si>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</si>
  <si>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</si>
  <si>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</si>
  <si>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</si>
  <si>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</si>
  <si>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</si>
  <si>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</si>
  <si>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</si>
  <si>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</si>
  <si>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</si>
  <si>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</si>
  <si>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</si>
  <si>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</si>
  <si>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</si>
  <si>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</si>
  <si>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</si>
  <si>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</si>
  <si>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</si>
  <si>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</si>
  <si>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</si>
  <si>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</si>
  <si>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</si>
  <si>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</si>
  <si>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</si>
  <si>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</si>
  <si>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</si>
  <si>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</si>
  <si>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</si>
  <si>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</si>
  <si>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</si>
  <si>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</si>
  <si>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</si>
  <si>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</si>
  <si>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</si>
  <si>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</si>
  <si>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</si>
  <si>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</si>
  <si>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</si>
  <si>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</si>
  <si>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</si>
  <si>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</si>
  <si>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</si>
  <si>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</si>
  <si>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</si>
  <si>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</si>
  <si>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</si>
  <si>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</si>
  <si>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</si>
  <si>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</si>
  <si>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</si>
  <si>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</si>
  <si>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</si>
  <si>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</si>
  <si>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</si>
  <si>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</si>
  <si>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</si>
  <si>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</si>
  <si>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</si>
  <si>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</si>
  <si>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</si>
  <si>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</si>
  <si>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</si>
  <si>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</si>
  <si>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</si>
  <si>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</si>
  <si>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</si>
  <si>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</si>
  <si>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</si>
  <si>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</si>
  <si>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</si>
  <si>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</si>
  <si>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</si>
  <si>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</si>
  <si>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</si>
  <si>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</si>
  <si>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</si>
  <si>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</si>
  <si>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</si>
  <si>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</si>
  <si>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</si>
  <si>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</si>
  <si>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</si>
  <si>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</si>
  <si>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</si>
  <si>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</si>
  <si>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</si>
  <si>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</si>
  <si>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</si>
  <si>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</si>
  <si>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</si>
  <si>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</si>
  <si>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</si>
  <si>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</si>
  <si>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</si>
  <si>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</si>
  <si>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</si>
  <si>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</si>
  <si>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</si>
  <si>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</si>
  <si>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</si>
  <si>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</si>
  <si>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</si>
  <si>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</si>
  <si>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</si>
  <si>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</si>
  <si>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</si>
  <si>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</si>
  <si>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</si>
  <si>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</si>
  <si>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</si>
  <si>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</si>
  <si>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</si>
  <si>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</si>
  <si>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</si>
  <si>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</si>
  <si>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</si>
  <si>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</si>
  <si>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</si>
  <si>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</si>
  <si>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</si>
  <si>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</si>
  <si>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</si>
  <si>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</si>
  <si>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</si>
  <si>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</si>
  <si>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</si>
  <si>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</si>
  <si>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</si>
  <si>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</si>
  <si>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</si>
  <si>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</si>
  <si>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</si>
  <si>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</si>
  <si>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</si>
  <si>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</si>
  <si>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</si>
  <si>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</si>
  <si>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</si>
  <si>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</si>
  <si>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</si>
  <si>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</si>
  <si>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</si>
  <si>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</si>
  <si>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</si>
  <si>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</si>
  <si>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</si>
  <si>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</si>
  <si>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</si>
  <si>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</si>
  <si>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</si>
  <si>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</si>
  <si>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</si>
  <si>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</si>
  <si>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</si>
  <si>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</si>
  <si>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</si>
  <si>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</si>
  <si>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</si>
  <si>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</si>
  <si>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</si>
  <si>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</si>
  <si>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</si>
  <si>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</si>
  <si>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</si>
  <si>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</si>
  <si>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</si>
  <si>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</si>
  <si>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</si>
  <si>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</si>
  <si>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</si>
  <si>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</si>
  <si>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</si>
  <si>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</si>
  <si>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</si>
  <si>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</si>
  <si>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</si>
  <si>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</si>
  <si>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</si>
  <si>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</si>
  <si>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</si>
  <si>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</si>
  <si>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</si>
  <si>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</si>
  <si>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</si>
  <si>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</si>
  <si>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</si>
  <si>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</si>
  <si>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</si>
  <si>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</si>
  <si>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</si>
  <si>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</si>
  <si>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</si>
  <si>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</si>
  <si>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</si>
  <si>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</si>
  <si>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</si>
  <si>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</si>
  <si>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</si>
  <si>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</si>
  <si>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</si>
  <si>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</si>
  <si>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</si>
  <si>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</si>
  <si>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</si>
  <si>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</si>
  <si>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</si>
  <si>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</si>
  <si>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</si>
  <si>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</si>
  <si>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</si>
  <si>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</si>
  <si>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</si>
  <si>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</si>
  <si>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</si>
  <si>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</si>
  <si>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</si>
  <si>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</si>
  <si>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</si>
  <si>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</si>
  <si>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</si>
  <si>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</si>
  <si>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</si>
  <si>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</si>
  <si>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</si>
  <si>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</si>
  <si>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</si>
  <si>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</si>
  <si>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</si>
  <si>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</si>
  <si>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</si>
  <si>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</si>
  <si>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</si>
  <si>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</si>
  <si>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</si>
  <si>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</si>
  <si>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</si>
  <si>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</si>
  <si>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</si>
  <si>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</si>
  <si>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</si>
  <si>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</si>
  <si>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</si>
  <si>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</si>
  <si>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</si>
  <si>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</si>
  <si>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</si>
  <si>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</si>
  <si>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</si>
  <si>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</si>
  <si>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</si>
  <si>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</si>
  <si>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</si>
  <si>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</si>
  <si>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</si>
  <si>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</si>
  <si>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</si>
  <si>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</si>
  <si>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</si>
  <si>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</si>
  <si>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</si>
  <si>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</si>
  <si>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</si>
  <si>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</si>
  <si>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</si>
  <si>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</si>
  <si>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</si>
  <si>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</si>
  <si>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</si>
  <si>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</si>
  <si>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</si>
  <si>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</si>
  <si>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</si>
  <si>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</si>
  <si>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</si>
  <si>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</si>
  <si>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</si>
  <si>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</si>
  <si>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</si>
  <si>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</si>
  <si>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</si>
  <si>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</si>
  <si>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</si>
  <si>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</si>
  <si>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</si>
  <si>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</si>
  <si>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</si>
  <si>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</si>
  <si>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</si>
  <si>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</si>
  <si>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</si>
  <si>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</si>
  <si>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</si>
  <si>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</si>
  <si>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</si>
  <si>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</si>
  <si>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</si>
  <si>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</si>
  <si>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</si>
  <si>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</si>
  <si>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</si>
  <si>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</si>
  <si>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</si>
  <si>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</si>
  <si>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</si>
  <si>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</si>
  <si>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</si>
  <si>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</si>
  <si>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</si>
  <si>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</si>
  <si>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</si>
  <si>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</si>
  <si>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</si>
  <si>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</si>
  <si>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</si>
  <si>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</si>
  <si>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</si>
  <si>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</si>
  <si>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</si>
  <si>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</si>
  <si>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</si>
  <si>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</si>
  <si>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</si>
  <si>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</si>
  <si>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</si>
  <si>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</si>
  <si>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</si>
  <si>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</si>
  <si>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</si>
  <si>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</si>
  <si>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</si>
  <si>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</si>
  <si>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</si>
  <si>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</si>
  <si>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</si>
  <si>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</si>
  <si>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</si>
  <si>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</si>
  <si>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</si>
  <si>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</si>
  <si>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</si>
  <si>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</si>
  <si>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</si>
  <si>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</si>
  <si>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</si>
  <si>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</si>
  <si>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</si>
  <si>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</si>
  <si>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</si>
  <si>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</si>
  <si>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</si>
  <si>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</si>
  <si>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</si>
  <si>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</si>
  <si>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</si>
  <si>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</si>
  <si>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</si>
  <si>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</si>
  <si>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</si>
  <si>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</si>
  <si>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</si>
  <si>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</si>
  <si>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</si>
  <si>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</si>
  <si>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</si>
  <si>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</si>
  <si>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</si>
  <si>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</si>
  <si>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</si>
  <si>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</si>
  <si>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</si>
  <si>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</si>
  <si>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</si>
  <si>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</si>
  <si>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</si>
  <si>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</si>
  <si>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</si>
  <si>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</si>
  <si>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</si>
  <si>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</si>
  <si>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</si>
  <si>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</si>
  <si>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</si>
  <si>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</si>
  <si>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</si>
  <si>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</si>
  <si>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</si>
  <si>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</si>
  <si>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</si>
  <si>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</si>
  <si>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</si>
  <si>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</si>
  <si>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</si>
  <si>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</si>
  <si>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</si>
  <si>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</si>
  <si>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</si>
  <si>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</si>
  <si>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</si>
  <si>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</si>
  <si>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</si>
  <si>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</si>
  <si>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</si>
  <si>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</si>
  <si>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</si>
  <si>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</si>
  <si>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</si>
  <si>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</si>
  <si>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</si>
  <si>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</si>
  <si>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</si>
  <si>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</si>
  <si>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</si>
  <si>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</si>
  <si>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</si>
  <si>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</si>
  <si>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</si>
  <si>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</si>
  <si>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</si>
  <si>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</si>
  <si>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</si>
  <si>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</si>
  <si>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</si>
  <si>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</si>
  <si>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</si>
  <si>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</si>
  <si>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</si>
  <si>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</si>
  <si>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</si>
  <si>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</si>
  <si>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</si>
  <si>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</si>
  <si>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</si>
  <si>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</si>
  <si>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</si>
  <si>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</si>
  <si>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</si>
  <si>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</si>
  <si>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</si>
  <si>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</si>
  <si>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</si>
  <si>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</si>
  <si>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</si>
  <si>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</si>
  <si>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</si>
  <si>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</si>
  <si>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</si>
  <si>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</si>
  <si>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</si>
  <si>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</si>
  <si>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</si>
  <si>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</si>
  <si>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</si>
  <si>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</si>
  <si>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</si>
  <si>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</si>
  <si>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</si>
  <si>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</si>
  <si>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</si>
  <si>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</si>
  <si>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</si>
  <si>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</si>
  <si>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</si>
  <si>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</si>
  <si>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</si>
  <si>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</si>
  <si>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</si>
  <si>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</si>
  <si>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</si>
  <si>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</si>
  <si>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</si>
  <si>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</si>
  <si>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</si>
  <si>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</si>
  <si>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</si>
  <si>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</si>
  <si>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</si>
  <si>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</si>
  <si>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</si>
  <si>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</si>
  <si>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</si>
  <si>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</si>
  <si>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</si>
  <si>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</si>
  <si>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</si>
  <si>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</si>
  <si>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</si>
  <si>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</si>
  <si>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</si>
  <si>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</si>
  <si>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</si>
  <si>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</si>
  <si>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</si>
  <si>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</si>
  <si>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</si>
  <si>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</si>
  <si>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</si>
  <si>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</si>
  <si>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</si>
  <si>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</si>
  <si>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</si>
  <si>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</si>
  <si>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</si>
  <si>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</si>
  <si>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</si>
  <si>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</si>
  <si>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</si>
  <si>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</si>
  <si>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</si>
  <si>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</si>
  <si>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</si>
  <si>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</si>
  <si>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</si>
  <si>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</si>
  <si>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</si>
  <si>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</si>
  <si>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</si>
  <si>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</si>
  <si>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</si>
  <si>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</si>
  <si>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</si>
  <si>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</si>
  <si>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</si>
  <si>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</si>
  <si>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</si>
  <si>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</si>
  <si>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</si>
  <si>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</si>
  <si>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</si>
  <si>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</si>
  <si>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</si>
  <si>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</si>
  <si>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</si>
  <si>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</si>
  <si>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</si>
  <si>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</si>
  <si>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</si>
  <si>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</si>
  <si>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</si>
  <si>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</si>
  <si>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</si>
  <si>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</si>
  <si>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</si>
  <si>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</si>
  <si>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</si>
  <si>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</si>
  <si>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</si>
  <si>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</si>
  <si>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</si>
  <si>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</si>
  <si>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</si>
  <si>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</si>
  <si>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</si>
  <si>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</si>
  <si>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</si>
  <si>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</si>
  <si>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</si>
  <si>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</si>
  <si>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</si>
  <si>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</si>
  <si>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</si>
  <si>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</si>
  <si>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</si>
  <si>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</si>
  <si>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</si>
  <si>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</si>
  <si>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</si>
  <si>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</si>
  <si>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</si>
  <si>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</si>
  <si>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</si>
  <si>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</si>
  <si>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</si>
  <si>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</si>
  <si>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</si>
  <si>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</si>
  <si>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</si>
  <si>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</si>
  <si>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</si>
  <si>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</si>
  <si>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</si>
  <si>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</si>
  <si>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</si>
  <si>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</si>
  <si>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</si>
  <si>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</si>
  <si>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</si>
  <si>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</si>
  <si>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</si>
  <si>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</si>
  <si>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</si>
  <si>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</si>
  <si>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</si>
  <si>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</si>
  <si>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</si>
  <si>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</si>
  <si>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</si>
  <si>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</si>
  <si>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</si>
  <si>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</si>
  <si>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</si>
  <si>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</si>
  <si>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</si>
  <si>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</si>
  <si>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</si>
  <si>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</si>
  <si>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</si>
  <si>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</si>
  <si>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</si>
  <si>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</si>
  <si>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</si>
  <si>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</si>
  <si>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</si>
  <si>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</si>
  <si>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</si>
  <si>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</si>
  <si>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</si>
  <si>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</si>
  <si>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</si>
  <si>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</si>
  <si>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</si>
  <si>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</si>
  <si>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</si>
  <si>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</si>
  <si>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</si>
  <si>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</si>
  <si>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</si>
  <si>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</si>
  <si>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</si>
  <si>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</si>
  <si>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</si>
  <si>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</si>
  <si>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</si>
  <si>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</si>
  <si>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</si>
  <si>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</si>
  <si>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</si>
  <si>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</si>
  <si>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</si>
  <si>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</si>
  <si>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</si>
  <si>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</si>
  <si>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</si>
  <si>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</si>
  <si>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</si>
  <si>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</si>
  <si>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</si>
  <si>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</si>
  <si>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</si>
  <si>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</si>
  <si>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</si>
  <si>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</si>
  <si>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</si>
  <si>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</si>
  <si>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</si>
  <si>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</si>
  <si>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</si>
  <si>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</si>
  <si>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</si>
  <si>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</si>
  <si>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</si>
  <si>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</si>
  <si>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</si>
  <si>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</si>
  <si>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</si>
  <si>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</si>
  <si>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</si>
  <si>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</si>
  <si>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</si>
  <si>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</si>
  <si>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</si>
  <si>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</si>
  <si>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</si>
  <si>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</si>
  <si>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</si>
  <si>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</si>
  <si>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</si>
  <si>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</si>
  <si>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</si>
  <si>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</si>
  <si>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</si>
  <si>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</si>
  <si>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</si>
  <si>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</si>
  <si>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</si>
  <si>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</si>
  <si>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</si>
  <si>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</si>
  <si>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</si>
  <si>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</si>
  <si>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</si>
  <si>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</si>
  <si>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</si>
  <si>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</si>
  <si>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</si>
  <si>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</si>
  <si>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</si>
  <si>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</si>
  <si>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</si>
  <si>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</si>
  <si>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</si>
  <si>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</si>
  <si>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</si>
  <si>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</si>
  <si>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</si>
  <si>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</si>
  <si>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</si>
  <si>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</si>
  <si>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</si>
  <si>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</si>
  <si>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</si>
  <si>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</si>
  <si>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</si>
  <si>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</si>
  <si>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</si>
  <si>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</si>
  <si>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</si>
  <si>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</si>
  <si>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</si>
  <si>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</si>
  <si>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</si>
  <si>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</si>
  <si>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</si>
  <si>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</si>
  <si>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</si>
  <si>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</si>
  <si>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</si>
  <si>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</si>
  <si>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</si>
  <si>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</si>
  <si>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</si>
  <si>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</si>
  <si>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</si>
  <si>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</si>
  <si>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</si>
  <si>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</si>
  <si>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</si>
  <si>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</si>
  <si>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</si>
  <si>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</si>
  <si>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</si>
  <si>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</si>
  <si>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</si>
  <si>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</si>
  <si>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</si>
  <si>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</si>
  <si>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</si>
  <si>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</si>
  <si>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</si>
  <si>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</si>
  <si>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</si>
  <si>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</si>
  <si>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</si>
  <si>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</si>
  <si>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</si>
  <si>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</si>
  <si>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</si>
  <si>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</si>
  <si>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</si>
  <si>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</si>
  <si>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</si>
  <si>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</si>
  <si>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</si>
  <si>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</si>
  <si>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</si>
  <si>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</si>
  <si>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</si>
  <si>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</si>
  <si>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</si>
  <si>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</si>
  <si>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</si>
  <si>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</si>
  <si>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</si>
  <si>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</si>
  <si>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</si>
  <si>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</si>
  <si>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</si>
  <si>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</si>
  <si>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</si>
  <si>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</si>
  <si>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</si>
  <si>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</si>
  <si>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</si>
  <si>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</si>
  <si>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</si>
  <si>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</si>
  <si>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</si>
  <si>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</si>
  <si>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</si>
  <si>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</si>
  <si>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</si>
  <si>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</si>
  <si>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</si>
  <si>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</si>
  <si>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</si>
  <si>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</si>
  <si>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</si>
  <si>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</si>
  <si>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</si>
  <si>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</si>
  <si>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</si>
  <si>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</si>
  <si>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</si>
  <si>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</si>
  <si>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</si>
  <si>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</si>
  <si>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</si>
  <si>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</si>
  <si>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</si>
  <si>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</si>
  <si>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</si>
  <si>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</si>
  <si>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</si>
  <si>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</si>
  <si>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</si>
  <si>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</si>
  <si>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</si>
  <si>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</si>
  <si>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</si>
  <si>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</si>
  <si>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</si>
  <si>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</si>
  <si>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</si>
  <si>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</si>
  <si>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</si>
  <si>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</si>
  <si>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</si>
  <si>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</si>
  <si>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</si>
  <si>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</si>
  <si>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</si>
  <si>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</si>
  <si>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</si>
  <si>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</si>
  <si>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</si>
  <si>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</si>
  <si>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</si>
  <si>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</si>
  <si>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</si>
  <si>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</si>
  <si>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</si>
  <si>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</si>
  <si>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</si>
  <si>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</si>
  <si>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</si>
  <si>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</si>
  <si>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</si>
  <si>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</si>
  <si>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</si>
  <si>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</si>
  <si>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</si>
  <si>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</si>
  <si>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</si>
  <si>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</si>
  <si>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</si>
  <si>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</si>
  <si>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</si>
  <si>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</si>
  <si>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</si>
  <si>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</si>
  <si>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</si>
  <si>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</si>
  <si>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</si>
  <si>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</si>
  <si>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</si>
  <si>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</si>
  <si>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</si>
  <si>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</si>
  <si>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</si>
  <si>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</si>
  <si>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</si>
  <si>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</si>
  <si>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</si>
  <si>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</si>
  <si>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</si>
  <si>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</si>
  <si>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</si>
  <si>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</si>
  <si>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</si>
  <si>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</si>
  <si>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</si>
  <si>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</si>
  <si>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</si>
  <si>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</si>
  <si>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</si>
  <si>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</si>
  <si>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</si>
  <si>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</si>
  <si>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</si>
  <si>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</si>
  <si>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</si>
  <si>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</si>
  <si>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</si>
  <si>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</si>
  <si>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</si>
  <si>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</si>
  <si>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</si>
  <si>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</si>
  <si>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</si>
  <si>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</si>
  <si>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</si>
  <si>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</si>
  <si>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</si>
  <si>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</si>
  <si>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</si>
  <si>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</si>
  <si>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</si>
  <si>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</si>
  <si>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</si>
  <si>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</si>
  <si>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</si>
  <si>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</si>
  <si>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</si>
  <si>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</si>
  <si>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</si>
  <si>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</si>
  <si>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</si>
  <si>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</si>
  <si>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</si>
  <si>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</si>
  <si>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</si>
  <si>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</si>
  <si>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</si>
  <si>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</si>
  <si>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</si>
  <si>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</si>
  <si>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</si>
  <si>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</si>
  <si>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</si>
  <si>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</si>
  <si>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</si>
  <si>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</si>
  <si>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</si>
  <si>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</si>
  <si>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</si>
  <si>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</si>
  <si>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</si>
  <si>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</si>
  <si>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</si>
  <si>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</si>
  <si>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</si>
  <si>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</si>
  <si>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</si>
  <si>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</si>
  <si>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</si>
  <si>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</si>
  <si>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</si>
  <si>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</si>
  <si>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</si>
  <si>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</si>
  <si>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</si>
  <si>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</si>
  <si>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</si>
  <si>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</si>
  <si>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</si>
  <si>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</si>
  <si>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</si>
  <si>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</si>
  <si>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</si>
  <si>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</si>
  <si>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</si>
  <si>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</si>
  <si>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</si>
  <si>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</si>
  <si>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</si>
  <si>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</si>
  <si>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</si>
  <si>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</si>
  <si>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</si>
  <si>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</si>
  <si>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</si>
  <si>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</si>
  <si>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</si>
  <si>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</si>
  <si>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</si>
  <si>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</si>
  <si>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</si>
  <si>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</si>
  <si>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</si>
  <si>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</si>
  <si>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</si>
  <si>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</si>
  <si>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</si>
  <si>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</si>
  <si>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</si>
  <si>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</si>
  <si>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</si>
  <si>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</si>
  <si>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</si>
  <si>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</si>
  <si>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</si>
  <si>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</si>
  <si>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</si>
  <si>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</si>
  <si>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</si>
  <si>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</si>
  <si>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</si>
  <si>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</si>
  <si>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</si>
  <si>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</si>
  <si>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</si>
  <si>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</si>
  <si>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</si>
  <si>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</si>
  <si>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</si>
  <si>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</si>
  <si>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</si>
  <si>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</si>
  <si>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</si>
  <si>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</si>
  <si>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</si>
  <si>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</si>
  <si>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</si>
  <si>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</si>
  <si>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</si>
  <si>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</si>
  <si>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</si>
  <si>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</si>
  <si>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</si>
  <si>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</si>
  <si>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</si>
  <si>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</si>
  <si>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</si>
  <si>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</si>
  <si>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</si>
  <si>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</si>
  <si>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</si>
  <si>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</si>
  <si>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</si>
  <si>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</si>
  <si>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</si>
  <si>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</si>
  <si>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</si>
  <si>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</si>
  <si>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</si>
  <si>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</si>
  <si>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</si>
  <si>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</si>
  <si>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</si>
  <si>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</si>
  <si>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</si>
  <si>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</si>
  <si>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</si>
  <si>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</si>
  <si>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</si>
  <si>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</si>
  <si>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</si>
  <si>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</si>
  <si>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</si>
  <si>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</si>
  <si>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</si>
  <si>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</si>
  <si>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</si>
  <si>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</si>
  <si>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</si>
  <si>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</si>
  <si>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</si>
  <si>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</si>
  <si>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</si>
  <si>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</si>
  <si>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</si>
  <si>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</si>
  <si>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</si>
  <si>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</si>
  <si>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</si>
  <si>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</si>
  <si>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</si>
  <si>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</si>
  <si>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</si>
  <si>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</si>
  <si>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</si>
  <si>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</si>
  <si>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</si>
  <si>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</si>
  <si>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</si>
  <si>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</si>
  <si>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</si>
  <si>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</si>
  <si>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</si>
  <si>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</si>
  <si>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</si>
  <si>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</si>
  <si>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</si>
  <si>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</si>
  <si>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</si>
  <si>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</si>
  <si>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</si>
  <si>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</si>
  <si>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</si>
  <si>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</si>
  <si>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</si>
  <si>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</si>
  <si>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</si>
  <si>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</si>
  <si>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</si>
  <si>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</si>
  <si>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</si>
  <si>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</si>
  <si>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</si>
  <si>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</si>
  <si>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</si>
  <si>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</si>
  <si>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</si>
  <si>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</si>
  <si>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</si>
  <si>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</si>
  <si>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</si>
  <si>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</si>
  <si>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</si>
  <si>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</si>
  <si>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</si>
  <si>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</si>
  <si>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</si>
  <si>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</si>
  <si>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</si>
  <si>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</si>
  <si>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</si>
  <si>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</si>
  <si>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</si>
  <si>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</si>
  <si>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</si>
  <si>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</si>
  <si>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</si>
  <si>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</si>
  <si>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</si>
  <si>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</si>
  <si>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</si>
  <si>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</si>
  <si>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</si>
  <si>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</si>
  <si>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</si>
  <si>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</si>
  <si>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</si>
  <si>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</si>
  <si>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</si>
  <si>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</si>
  <si>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</si>
  <si>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</si>
  <si>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</si>
  <si>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</si>
  <si>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</si>
  <si>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</si>
  <si>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</si>
  <si>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</si>
  <si>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</si>
  <si>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</si>
  <si>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</si>
  <si>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</si>
  <si>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</si>
  <si>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</si>
  <si>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</si>
  <si>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</si>
  <si>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</si>
  <si>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</si>
  <si>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</si>
  <si>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</si>
  <si>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</si>
  <si>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</si>
  <si>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</si>
  <si>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</si>
  <si>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</si>
  <si>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</si>
  <si>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</si>
  <si>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</si>
  <si>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</si>
  <si>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</si>
  <si>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</si>
  <si>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</si>
  <si>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</si>
  <si>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</si>
  <si>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</si>
  <si>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</si>
  <si>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</si>
  <si>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</si>
  <si>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</si>
  <si>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</si>
  <si>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</si>
  <si>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</si>
  <si>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</si>
  <si>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</si>
  <si>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</si>
  <si>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</si>
  <si>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</si>
  <si>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</si>
  <si>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</si>
  <si>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</si>
  <si>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</si>
  <si>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</si>
  <si>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</si>
  <si>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</si>
  <si>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</si>
  <si>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</si>
  <si>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</si>
  <si>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</si>
  <si>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</si>
  <si>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</si>
  <si>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</si>
  <si>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</si>
  <si>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</si>
  <si>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</si>
  <si>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</si>
  <si>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</si>
  <si>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</si>
  <si>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</si>
  <si>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</si>
  <si>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</si>
  <si>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</si>
  <si>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</si>
  <si>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</si>
  <si>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</si>
  <si>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</si>
  <si>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</si>
  <si>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</si>
  <si>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</si>
  <si>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</si>
  <si>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</si>
  <si>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</si>
  <si>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</si>
  <si>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</si>
  <si>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</si>
  <si>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</si>
  <si>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</si>
  <si>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</si>
  <si>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</si>
  <si>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</si>
  <si>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</si>
  <si>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</si>
  <si>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</si>
  <si>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</si>
  <si>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</si>
  <si>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</si>
  <si>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</si>
  <si>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</si>
  <si>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</si>
  <si>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</si>
  <si>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</si>
  <si>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</si>
  <si>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</si>
  <si>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</si>
  <si>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</si>
  <si>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</si>
  <si>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</si>
  <si>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</si>
  <si>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</si>
  <si>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</si>
  <si>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</si>
  <si>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</si>
  <si>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</si>
  <si>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</si>
  <si>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</si>
  <si>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</si>
  <si>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</si>
  <si>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</si>
  <si>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</si>
  <si>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</si>
  <si>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</si>
  <si>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</si>
  <si>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</si>
  <si>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</si>
  <si>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</si>
  <si>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</si>
  <si>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</si>
  <si>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</si>
  <si>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</si>
  <si>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</si>
  <si>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</si>
  <si>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</si>
  <si>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</si>
  <si>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</si>
  <si>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</si>
  <si>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</si>
  <si>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</si>
  <si>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</si>
  <si>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</si>
  <si>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</si>
  <si>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</si>
  <si>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</si>
  <si>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</si>
  <si>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</si>
  <si>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</si>
  <si>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</si>
  <si>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</si>
  <si>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</si>
  <si>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</si>
  <si>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</si>
  <si>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</si>
  <si>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</si>
  <si>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</si>
  <si>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</si>
  <si>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</si>
  <si>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</si>
  <si>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</si>
  <si>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</si>
  <si>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</si>
  <si>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</si>
  <si>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</si>
  <si>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</si>
  <si>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</si>
  <si>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</si>
  <si>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</si>
  <si>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</si>
  <si>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</si>
  <si>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</si>
  <si>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</si>
  <si>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</si>
  <si>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</si>
  <si>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</si>
  <si>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</si>
  <si>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</si>
  <si>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</si>
  <si>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</si>
  <si>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</si>
  <si>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</si>
  <si>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</si>
  <si>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</si>
  <si>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</si>
  <si>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</si>
  <si>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</si>
  <si>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</si>
  <si>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</si>
  <si>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</si>
  <si>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</si>
  <si>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</si>
  <si>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</si>
  <si>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</si>
  <si>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</si>
  <si>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</si>
  <si>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</si>
  <si>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</si>
  <si>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</si>
  <si>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</si>
  <si>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</si>
  <si>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</si>
  <si>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</si>
  <si>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</si>
  <si>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</si>
  <si>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</si>
  <si>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</si>
  <si>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</si>
  <si>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</si>
  <si>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</si>
  <si>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</si>
  <si>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</si>
  <si>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</si>
  <si>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</si>
  <si>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</si>
  <si>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</si>
  <si>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</si>
  <si>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</si>
  <si>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</si>
  <si>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</si>
  <si>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</si>
  <si>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</si>
  <si>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</si>
  <si>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</si>
  <si>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</si>
  <si>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</si>
  <si>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</si>
  <si>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</si>
  <si>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</si>
  <si>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</si>
  <si>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</si>
  <si>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</si>
  <si>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</si>
  <si>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</si>
  <si>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</si>
  <si>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</si>
  <si>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</si>
  <si>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</si>
  <si>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</si>
  <si>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</si>
  <si>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</si>
  <si>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</si>
  <si>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</si>
  <si>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</si>
  <si>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</si>
  <si>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</si>
  <si>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</si>
  <si>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</si>
  <si>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</si>
  <si>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</si>
  <si>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</si>
  <si>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</si>
  <si>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</si>
  <si>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</si>
  <si>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</si>
  <si>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</si>
  <si>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</si>
  <si>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</si>
  <si>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</si>
  <si>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</si>
  <si>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</si>
  <si>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</si>
  <si>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</si>
  <si>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</si>
  <si>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</si>
  <si>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</si>
  <si>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</si>
  <si>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</si>
  <si>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</si>
  <si>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</si>
  <si>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</si>
  <si>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</si>
  <si>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</si>
  <si>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</si>
  <si>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</si>
  <si>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</si>
  <si>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</si>
  <si>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</si>
  <si>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</si>
  <si>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</si>
  <si>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</si>
  <si>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</si>
  <si>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</si>
  <si>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</si>
  <si>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</si>
  <si>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</si>
  <si>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</si>
  <si>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</si>
  <si>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</si>
  <si>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</si>
  <si>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</si>
  <si>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</si>
  <si>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</si>
  <si>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</si>
  <si>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</si>
  <si>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</si>
  <si>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</si>
  <si>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</si>
  <si>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</si>
  <si>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</si>
  <si>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</si>
  <si>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</si>
  <si>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</si>
  <si>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</si>
  <si>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</si>
  <si>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</si>
  <si>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</si>
  <si>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</si>
  <si>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</si>
  <si>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</si>
  <si>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</si>
  <si>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</si>
  <si>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</si>
  <si>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</si>
  <si>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</si>
  <si>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</si>
  <si>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</si>
  <si>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</si>
  <si>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</si>
  <si>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</si>
  <si>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</si>
  <si>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</si>
  <si>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</si>
  <si>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</si>
  <si>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</si>
  <si>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</si>
  <si>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</si>
  <si>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</si>
  <si>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</si>
  <si>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</si>
  <si>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</si>
  <si>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</si>
  <si>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</si>
  <si>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</si>
  <si>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</si>
  <si>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</si>
  <si>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</si>
  <si>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</si>
  <si>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</si>
  <si>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</si>
  <si>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</si>
  <si>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</si>
  <si>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</si>
  <si>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</si>
  <si>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</si>
  <si>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</si>
  <si>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</si>
  <si>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</si>
  <si>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</si>
  <si>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</si>
  <si>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</si>
  <si>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</si>
  <si>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</si>
  <si>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</si>
  <si>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</si>
  <si>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</si>
  <si>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</si>
  <si>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</si>
  <si>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</si>
  <si>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</si>
  <si>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</si>
  <si>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</si>
  <si>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</si>
  <si>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</si>
  <si>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</si>
  <si>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</si>
  <si>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</si>
  <si>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</si>
  <si>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</si>
  <si>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</si>
  <si>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</si>
  <si>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</si>
  <si>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</si>
  <si>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</si>
  <si>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</si>
  <si>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</si>
  <si>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</si>
  <si>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</si>
  <si>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</si>
  <si>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</si>
  <si>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</si>
  <si>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</si>
  <si>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</si>
  <si>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</si>
  <si>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</si>
  <si>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</si>
  <si>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</si>
  <si>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</si>
  <si>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</si>
  <si>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</si>
  <si>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</si>
  <si>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</si>
  <si>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</si>
  <si>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</si>
  <si>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</si>
  <si>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</si>
  <si>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</si>
  <si>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</si>
  <si>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</si>
  <si>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</si>
  <si>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</si>
  <si>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</si>
  <si>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</si>
  <si>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</si>
  <si>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</si>
  <si>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</si>
  <si>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</si>
  <si>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</si>
  <si>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</si>
  <si>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</si>
  <si>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</si>
  <si>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</si>
  <si>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</si>
  <si>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</si>
  <si>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</si>
  <si>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</si>
  <si>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</si>
  <si>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</si>
  <si>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</si>
  <si>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</si>
  <si>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</si>
  <si>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</si>
  <si>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</si>
  <si>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</si>
  <si>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</si>
  <si>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</si>
  <si>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</si>
  <si>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</si>
  <si>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</si>
  <si>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</si>
  <si>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</si>
  <si>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</si>
  <si>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</si>
  <si>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</si>
  <si>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</si>
  <si>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</si>
  <si>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</si>
  <si>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</si>
  <si>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</si>
  <si>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</si>
  <si>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</si>
  <si>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</si>
  <si>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</si>
  <si>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</si>
  <si>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</si>
  <si>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</si>
  <si>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</si>
  <si>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</si>
  <si>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</si>
  <si>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</si>
  <si>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</si>
  <si>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</si>
  <si>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</si>
  <si>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</si>
  <si>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</si>
  <si>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</si>
  <si>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</si>
  <si>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</si>
  <si>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</si>
  <si>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</si>
  <si>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</si>
  <si>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</si>
  <si>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</si>
  <si>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</si>
  <si>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</si>
  <si>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</si>
  <si>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</si>
  <si>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</si>
  <si>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</si>
  <si>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</si>
  <si>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</si>
  <si>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</si>
  <si>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</si>
  <si>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</si>
  <si>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</si>
  <si>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</si>
  <si>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</si>
  <si>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</si>
  <si>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</si>
  <si>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</si>
  <si>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</si>
  <si>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</si>
  <si>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</si>
  <si>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</si>
  <si>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</si>
  <si>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</si>
  <si>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</si>
  <si>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</si>
  <si>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</si>
  <si>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</si>
  <si>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</si>
  <si>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</si>
  <si>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</si>
  <si>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</si>
  <si>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</si>
  <si>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</si>
  <si>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</si>
  <si>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</si>
  <si>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</si>
  <si>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</si>
  <si>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</si>
  <si>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</si>
  <si>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</si>
  <si>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</si>
  <si>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</si>
  <si>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</si>
  <si>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</si>
  <si>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</si>
  <si>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</si>
  <si>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</si>
  <si>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</si>
  <si>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</si>
  <si>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</si>
  <si>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</si>
  <si>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</si>
  <si>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</si>
  <si>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</si>
  <si>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</si>
  <si>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</si>
  <si>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</si>
  <si>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</si>
  <si>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</si>
  <si>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</si>
  <si>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</si>
  <si>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</si>
  <si>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</si>
  <si>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</si>
  <si>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</si>
  <si>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</si>
  <si>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</si>
  <si>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</si>
  <si>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</si>
  <si>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</si>
  <si>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</si>
  <si>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</si>
  <si>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</si>
  <si>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</si>
  <si>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</si>
  <si>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</si>
  <si>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</si>
  <si>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</si>
  <si>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</si>
  <si>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</si>
  <si>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</si>
  <si>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</si>
  <si>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</si>
  <si>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</si>
  <si>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</si>
  <si>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</si>
  <si>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</si>
  <si>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</si>
  <si>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</si>
  <si>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</si>
  <si>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</si>
  <si>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</si>
  <si>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</si>
  <si>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</si>
  <si>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</si>
  <si>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</si>
  <si>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</si>
  <si>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</si>
  <si>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</si>
  <si>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</si>
  <si>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</si>
  <si>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</si>
  <si>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</si>
  <si>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</si>
  <si>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</si>
  <si>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</si>
  <si>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</si>
  <si>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</si>
  <si>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</si>
  <si>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</si>
  <si>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</si>
  <si>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</si>
  <si>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</si>
  <si>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</si>
  <si>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</si>
  <si>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</si>
  <si>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</si>
  <si>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</si>
  <si>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</si>
  <si>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</si>
  <si>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</si>
  <si>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</si>
  <si>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</si>
  <si>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</si>
  <si>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</si>
  <si>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</si>
  <si>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</si>
  <si>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</si>
  <si>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</si>
  <si>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</si>
  <si>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</si>
  <si>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</si>
  <si>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</si>
  <si>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</si>
  <si>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</si>
  <si>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</si>
  <si>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</si>
  <si>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</si>
  <si>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</si>
  <si>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</si>
  <si>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</si>
  <si>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</si>
  <si>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</si>
  <si>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</si>
  <si>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</si>
  <si>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</si>
  <si>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</si>
  <si>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</si>
  <si>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</si>
  <si>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</si>
  <si>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</si>
  <si>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</si>
  <si>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</si>
  <si>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</si>
  <si>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</si>
  <si>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</si>
  <si>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</si>
  <si>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</si>
  <si>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</si>
  <si>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</si>
  <si>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</si>
  <si>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</si>
  <si>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</si>
  <si>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</si>
  <si>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</si>
  <si>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</si>
  <si>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</si>
  <si>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</si>
  <si>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</si>
  <si>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</si>
  <si>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</si>
  <si>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</si>
  <si>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</si>
  <si>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</si>
  <si>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</si>
  <si>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</si>
  <si>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</si>
  <si>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</si>
  <si>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</si>
  <si>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</si>
  <si>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</si>
  <si>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</si>
  <si>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</si>
  <si>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</si>
  <si>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</si>
  <si>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</si>
  <si>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</si>
  <si>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</si>
  <si>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</si>
  <si>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</si>
  <si>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</si>
  <si>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</si>
  <si>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</si>
  <si>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</si>
  <si>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</si>
  <si>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</si>
  <si>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</si>
  <si>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</si>
  <si>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</si>
  <si>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</si>
  <si>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</si>
  <si>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</si>
  <si>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</si>
  <si>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</si>
  <si>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</si>
  <si>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</si>
  <si>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</si>
  <si>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</si>
  <si>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</si>
  <si>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</si>
  <si>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</si>
  <si>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</si>
  <si>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</si>
  <si>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</si>
  <si>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</si>
  <si>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</si>
  <si>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</si>
  <si>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</si>
  <si>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</si>
  <si>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</si>
  <si>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</si>
  <si>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</si>
  <si>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</si>
  <si>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</si>
  <si>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</si>
  <si>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</si>
  <si>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</si>
  <si>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</si>
  <si>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</si>
  <si>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</si>
  <si>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</si>
  <si>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</si>
  <si>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</si>
  <si>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</si>
  <si>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</si>
  <si>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</si>
  <si>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</si>
  <si>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</si>
  <si>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</si>
  <si>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</si>
  <si>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</si>
  <si>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</si>
  <si>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</si>
  <si>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</si>
  <si>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</si>
  <si>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</si>
  <si>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</si>
  <si>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</si>
  <si>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</si>
  <si>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</si>
  <si>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</si>
  <si>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</si>
  <si>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</si>
  <si>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</si>
  <si>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</si>
  <si>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</si>
  <si>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</si>
  <si>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</si>
  <si>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</si>
  <si>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</si>
  <si>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</si>
  <si>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</si>
  <si>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</si>
  <si>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</si>
  <si>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</si>
  <si>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</si>
  <si>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</si>
  <si>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</si>
  <si>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</si>
  <si>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</si>
  <si>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</si>
  <si>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</si>
  <si>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</si>
  <si>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</si>
  <si>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</si>
  <si>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</si>
  <si>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</si>
  <si>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</si>
  <si>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</si>
  <si>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</si>
  <si>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</si>
  <si>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</si>
  <si>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</si>
  <si>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</si>
  <si>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</si>
  <si>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</si>
  <si>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</si>
  <si>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</si>
  <si>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</si>
  <si>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</si>
  <si>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</si>
  <si>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</si>
  <si>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</si>
  <si>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</si>
  <si>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</si>
  <si>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</si>
  <si>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</si>
  <si>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</si>
  <si>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</si>
  <si>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</si>
  <si>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</si>
  <si>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</si>
  <si>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</si>
  <si>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</si>
  <si>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</si>
  <si>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</si>
  <si>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</si>
  <si>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</si>
  <si>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</si>
  <si>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</si>
  <si>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</si>
  <si>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</si>
  <si>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</si>
  <si>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</si>
  <si>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</si>
  <si>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</si>
  <si>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</si>
  <si>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</si>
  <si>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</si>
  <si>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</si>
  <si>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</si>
  <si>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</si>
  <si>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</si>
  <si>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</si>
  <si>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</si>
  <si>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</si>
  <si>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</si>
  <si>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</si>
  <si>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</si>
  <si>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</si>
  <si>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</si>
  <si>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</si>
  <si>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</si>
  <si>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</si>
  <si>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</si>
  <si>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</si>
  <si>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</si>
  <si>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</si>
  <si>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</si>
  <si>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</si>
  <si>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</si>
  <si>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</si>
  <si>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</si>
  <si>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</si>
  <si>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</si>
  <si>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</si>
  <si>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</si>
  <si>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</si>
  <si>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</si>
  <si>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</si>
  <si>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</si>
  <si>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</si>
  <si>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</si>
  <si>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</si>
  <si>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</si>
  <si>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</si>
  <si>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</si>
  <si>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</si>
  <si>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</si>
  <si>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</si>
  <si>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</si>
  <si>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</si>
  <si>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</si>
  <si>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</si>
  <si>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</si>
  <si>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</si>
  <si>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</si>
  <si>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</si>
  <si>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</si>
  <si>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</si>
  <si>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</si>
  <si>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</si>
  <si>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</si>
  <si>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</si>
  <si>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</si>
  <si>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</si>
  <si>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</si>
  <si>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</si>
  <si>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</si>
  <si>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</si>
  <si>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</si>
  <si>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</si>
  <si>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</si>
  <si>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</si>
  <si>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</si>
  <si>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</si>
  <si>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</si>
  <si>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</si>
  <si>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</si>
  <si>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</si>
  <si>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</si>
  <si>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</si>
  <si>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</si>
  <si>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</si>
  <si>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</si>
  <si>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</si>
  <si>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</si>
  <si>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</si>
  <si>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</si>
  <si>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</si>
  <si>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</si>
  <si>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</si>
  <si>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</si>
  <si>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</si>
  <si>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</si>
  <si>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</si>
  <si>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</si>
  <si>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</si>
  <si>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</si>
  <si>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</si>
  <si>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</si>
  <si>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</si>
  <si>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</si>
  <si>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</si>
  <si>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</si>
  <si>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</si>
  <si>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</si>
  <si>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</si>
  <si>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</si>
  <si>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</si>
  <si>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</si>
  <si>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</si>
  <si>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</si>
  <si>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</si>
  <si>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</si>
  <si>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</si>
  <si>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</si>
  <si>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</si>
  <si>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</si>
  <si>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</si>
  <si>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</si>
  <si>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</si>
  <si>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</si>
  <si>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</si>
  <si>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</si>
  <si>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</si>
  <si>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</si>
  <si>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</si>
  <si>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</si>
  <si>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</si>
  <si>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</si>
  <si>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</si>
  <si>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</si>
  <si>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</si>
  <si>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</si>
  <si>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</si>
  <si>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</si>
  <si>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</si>
  <si>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</si>
  <si>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</si>
  <si>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</si>
  <si>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</si>
  <si>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</si>
  <si>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</si>
  <si>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</si>
  <si>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</si>
  <si>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</si>
  <si>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</si>
  <si>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</si>
  <si>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</si>
  <si>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</si>
  <si>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</si>
  <si>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</si>
  <si>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</si>
  <si>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</si>
  <si>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</si>
  <si>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</si>
  <si>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</si>
  <si>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</si>
  <si>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</si>
  <si>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</si>
  <si>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</si>
  <si>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</si>
  <si>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</si>
  <si>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</si>
  <si>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</si>
  <si>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</si>
  <si>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</si>
  <si>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</si>
  <si>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</si>
  <si>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</si>
  <si>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</si>
  <si>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</si>
  <si>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</si>
  <si>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</si>
  <si>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</si>
  <si>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</si>
  <si>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</si>
  <si>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</si>
  <si>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</si>
  <si>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</si>
  <si>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</si>
  <si>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</si>
  <si>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</si>
  <si>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</si>
  <si>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</si>
  <si>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</si>
  <si>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</si>
  <si>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</si>
  <si>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</si>
  <si>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</si>
  <si>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</si>
  <si>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</si>
  <si>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</si>
  <si>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</si>
  <si>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</si>
  <si>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</si>
  <si>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</si>
  <si>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</si>
  <si>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</si>
  <si>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</si>
  <si>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</si>
  <si>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</si>
  <si>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</si>
  <si>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</si>
  <si>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</si>
  <si>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</si>
  <si>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</si>
  <si>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</si>
  <si>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</si>
  <si>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</si>
  <si>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</si>
  <si>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</si>
  <si>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</si>
  <si>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</si>
  <si>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</si>
  <si>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</si>
  <si>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</si>
  <si>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</si>
  <si>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</si>
  <si>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</si>
  <si>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</si>
  <si>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</si>
  <si>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</si>
  <si>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</si>
  <si>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</si>
  <si>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</si>
  <si>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</si>
  <si>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</si>
  <si>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</si>
  <si>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</si>
  <si>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</si>
  <si>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</si>
  <si>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</si>
  <si>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</si>
  <si>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</si>
  <si>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</si>
  <si>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</si>
  <si>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</si>
  <si>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</si>
  <si>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</si>
  <si>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</si>
  <si>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</si>
  <si>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</si>
  <si>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</si>
  <si>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</si>
  <si>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</si>
  <si>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</si>
  <si>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</si>
  <si>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</si>
  <si>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</si>
  <si>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</si>
  <si>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</si>
  <si>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</si>
  <si>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</si>
  <si>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</si>
  <si>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</si>
  <si>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</si>
  <si>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</si>
  <si>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</si>
  <si>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</si>
  <si>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</si>
  <si>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</si>
  <si>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</si>
  <si>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</si>
  <si>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</si>
  <si>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</si>
  <si>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</si>
  <si>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</si>
  <si>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</si>
  <si>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</si>
  <si>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</si>
  <si>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</si>
  <si>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</si>
  <si>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</si>
  <si>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</si>
  <si>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</si>
  <si>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</si>
  <si>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</si>
  <si>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</si>
  <si>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</si>
  <si>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</si>
  <si>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</si>
  <si>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</si>
  <si>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</si>
  <si>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</si>
  <si>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</si>
  <si>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</si>
  <si>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</si>
  <si>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</si>
  <si>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</si>
  <si>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</si>
  <si>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</si>
  <si>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</si>
  <si>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</si>
  <si>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</si>
  <si>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</si>
  <si>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</si>
  <si>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</si>
  <si>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</si>
  <si>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</si>
  <si>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</si>
  <si>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</si>
  <si>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</si>
  <si>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</si>
  <si>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</si>
  <si>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</si>
  <si>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</si>
  <si>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</si>
  <si>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</si>
  <si>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</si>
  <si>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</si>
  <si>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</si>
  <si>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</si>
  <si>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</si>
  <si>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</si>
  <si>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</si>
  <si>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</si>
  <si>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</si>
  <si>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</si>
  <si>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</si>
  <si>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</si>
  <si>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</si>
  <si>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</si>
  <si>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</si>
  <si>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</si>
  <si>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</si>
  <si>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</si>
  <si>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</si>
  <si>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</si>
  <si>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</si>
  <si>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</si>
  <si>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</si>
  <si>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</si>
  <si>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</si>
  <si>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</si>
  <si>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</si>
  <si>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</si>
  <si>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</si>
  <si>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</si>
  <si>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</si>
  <si>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</si>
  <si>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</si>
  <si>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</si>
  <si>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</si>
  <si>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</si>
  <si>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</si>
  <si>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</si>
  <si>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</si>
  <si>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</si>
  <si>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</si>
  <si>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</si>
  <si>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</si>
  <si>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</si>
  <si>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</si>
  <si>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</si>
  <si>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</si>
  <si>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</si>
  <si>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</si>
  <si>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</si>
  <si>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</si>
  <si>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</si>
  <si>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</si>
  <si>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</si>
  <si>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</si>
  <si>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</si>
  <si>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</si>
  <si>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</si>
  <si>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</si>
  <si>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</si>
  <si>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</si>
  <si>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</si>
  <si>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</si>
  <si>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</si>
  <si>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</si>
  <si>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</si>
  <si>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</si>
  <si>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</si>
  <si>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</si>
  <si>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</si>
  <si>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</si>
  <si>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</si>
  <si>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</si>
  <si>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</si>
  <si>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</si>
  <si>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</si>
  <si>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</si>
  <si>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</si>
  <si>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</si>
  <si>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</si>
  <si>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</si>
  <si>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</si>
  <si>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</si>
  <si>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</si>
  <si>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</si>
  <si>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</si>
  <si>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</si>
  <si>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</si>
  <si>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</si>
  <si>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</si>
  <si>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</si>
  <si>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</si>
  <si>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</si>
  <si>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</si>
  <si>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</si>
  <si>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</si>
  <si>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</si>
  <si>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</si>
  <si>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</si>
  <si>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</si>
  <si>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</si>
  <si>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</si>
  <si>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</si>
  <si>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</si>
  <si>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</si>
  <si>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</si>
  <si>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</si>
  <si>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</si>
  <si>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</si>
  <si>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</si>
  <si>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</si>
  <si>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</si>
  <si>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</si>
  <si>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</si>
  <si>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</si>
  <si>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</si>
  <si>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</si>
  <si>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</si>
  <si>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</si>
  <si>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</si>
  <si>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</si>
  <si>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</si>
  <si>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</si>
  <si>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</si>
  <si>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</si>
  <si>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</si>
  <si>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</si>
  <si>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</si>
  <si>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</si>
  <si>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</si>
  <si>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</si>
  <si>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</si>
  <si>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</si>
  <si>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</si>
  <si>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</si>
  <si>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</si>
  <si>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</si>
  <si>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</si>
  <si>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</si>
  <si>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</si>
  <si>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</si>
  <si>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</si>
  <si>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</si>
  <si>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</si>
  <si>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</si>
  <si>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</si>
  <si>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</si>
  <si>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</si>
  <si>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</si>
  <si>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</si>
  <si>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</si>
  <si>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</si>
  <si>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</si>
  <si>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</si>
  <si>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</si>
  <si>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</si>
  <si>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</si>
  <si>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</si>
  <si>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</si>
  <si>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</si>
  <si>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</si>
  <si>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</si>
  <si>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</si>
  <si>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</si>
  <si>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</si>
  <si>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</si>
  <si>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</si>
  <si>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</si>
  <si>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</si>
  <si>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</si>
  <si>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</si>
  <si>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</si>
  <si>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</si>
  <si>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</si>
  <si>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</si>
  <si>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</si>
  <si>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</si>
  <si>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</si>
  <si>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</si>
  <si>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</si>
  <si>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</si>
  <si>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</si>
  <si>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</si>
  <si>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</si>
  <si>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</si>
  <si>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</si>
  <si>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</si>
  <si>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</si>
  <si>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</si>
  <si>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</si>
  <si>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</si>
  <si>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</si>
  <si>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</si>
  <si>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</si>
  <si>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</si>
  <si>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</si>
  <si>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</si>
  <si>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</si>
  <si>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</si>
  <si>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</si>
  <si>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</si>
  <si>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</si>
  <si>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</si>
  <si>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</si>
  <si>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</si>
  <si>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</si>
  <si>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</si>
  <si>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</si>
  <si>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</si>
  <si>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</si>
  <si>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</si>
  <si>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</si>
  <si>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</si>
  <si>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</si>
  <si>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</si>
  <si>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</si>
  <si>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</si>
  <si>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</si>
  <si>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</si>
  <si>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</si>
  <si>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</si>
  <si>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</si>
  <si>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</si>
  <si>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</si>
  <si>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</si>
  <si>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</si>
  <si>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</si>
  <si>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</si>
  <si>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</si>
  <si>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</si>
  <si>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</si>
  <si>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</si>
  <si>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</si>
  <si>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</si>
  <si>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</si>
  <si>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</si>
  <si>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</si>
  <si>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</si>
  <si>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</si>
  <si>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</si>
  <si>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</si>
  <si>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</si>
  <si>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</si>
  <si>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</si>
  <si>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</si>
  <si>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</si>
  <si>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</si>
  <si>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</si>
  <si>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</si>
  <si>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</si>
  <si>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</si>
  <si>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</si>
  <si>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</si>
  <si>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</si>
  <si>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</si>
  <si>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</si>
  <si>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</si>
  <si>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</si>
  <si>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</si>
  <si>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</si>
  <si>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</si>
  <si>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</si>
  <si>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</si>
  <si>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</si>
  <si>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</si>
  <si>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</si>
  <si>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</si>
  <si>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</si>
  <si>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</si>
  <si>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</si>
  <si>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</si>
  <si>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</si>
  <si>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</si>
  <si>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</si>
  <si>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</si>
  <si>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</si>
  <si>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</si>
  <si>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</si>
  <si>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</si>
  <si>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</si>
  <si>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</si>
  <si>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</si>
  <si>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</si>
  <si>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</si>
  <si>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</si>
  <si>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</si>
  <si>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</si>
  <si>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</si>
  <si>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</si>
  <si>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</si>
  <si>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</si>
  <si>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</si>
  <si>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</si>
  <si>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</si>
  <si>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</si>
  <si>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</si>
  <si>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</si>
  <si>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</si>
  <si>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</si>
  <si>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</si>
  <si>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</si>
  <si>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</si>
  <si>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</si>
  <si>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</si>
  <si>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</si>
  <si>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</si>
  <si>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</si>
  <si>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</si>
  <si>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</si>
  <si>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</si>
  <si>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</si>
  <si>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</si>
  <si>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</si>
  <si>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</si>
  <si>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</si>
  <si>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</si>
  <si>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</si>
  <si>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</si>
  <si>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</si>
  <si>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</si>
  <si>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</si>
  <si>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</si>
  <si>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</si>
  <si>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</si>
  <si>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</si>
  <si>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</si>
  <si>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</si>
  <si>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</si>
  <si>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</si>
  <si>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</si>
  <si>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</si>
  <si>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</si>
  <si>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</si>
  <si>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</si>
  <si>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</si>
  <si>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</si>
  <si>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</si>
  <si>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</si>
  <si>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</si>
  <si>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</si>
  <si>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</si>
  <si>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</si>
  <si>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</si>
  <si>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</si>
  <si>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</si>
  <si>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</si>
  <si>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</si>
  <si>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</si>
  <si>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</si>
  <si>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</si>
  <si>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</si>
  <si>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</si>
  <si>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</si>
  <si>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</si>
  <si>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</si>
  <si>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</si>
  <si>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</si>
  <si>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</si>
  <si>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</si>
  <si>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</si>
  <si>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</si>
  <si>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</si>
  <si>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</si>
  <si>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</si>
  <si>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</si>
  <si>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</si>
  <si>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</si>
  <si>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</si>
  <si>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</si>
  <si>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</si>
  <si>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</si>
  <si>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</si>
  <si>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</si>
  <si>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</si>
  <si>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</si>
  <si>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</si>
  <si>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</si>
  <si>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</si>
  <si>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</si>
  <si>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</si>
  <si>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</si>
  <si>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</si>
  <si>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</si>
  <si>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</si>
  <si>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</si>
  <si>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</si>
  <si>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</si>
  <si>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</si>
  <si>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</si>
  <si>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</si>
  <si>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</si>
  <si>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</si>
  <si>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</si>
  <si>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</si>
  <si>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</si>
  <si>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</si>
  <si>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</si>
  <si>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</si>
  <si>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</si>
  <si>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</si>
  <si>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</si>
  <si>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</si>
  <si>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</si>
  <si>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</si>
  <si>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</si>
  <si>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</si>
  <si>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</si>
  <si>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</si>
  <si>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</si>
  <si>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</si>
  <si>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</si>
  <si>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</si>
  <si>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</si>
  <si>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</si>
  <si>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</si>
  <si>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</si>
  <si>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</si>
  <si>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</si>
  <si>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</si>
  <si>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</si>
  <si>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</si>
  <si>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</si>
  <si>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</si>
  <si>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</si>
  <si>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</si>
  <si>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</si>
  <si>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</si>
  <si>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</si>
  <si>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</si>
  <si>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</si>
  <si>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</si>
  <si>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</si>
  <si>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</si>
  <si>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</si>
  <si>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</si>
  <si>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</si>
  <si>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</si>
  <si>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</si>
  <si>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</si>
  <si>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</si>
  <si>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</si>
  <si>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</si>
  <si>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</si>
  <si>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</si>
  <si>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</si>
  <si>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</si>
  <si>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</si>
  <si>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</si>
  <si>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</si>
  <si>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</si>
  <si>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</si>
  <si>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</si>
  <si>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</si>
  <si>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</si>
  <si>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</si>
  <si>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</si>
  <si>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</si>
  <si>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</si>
  <si>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</si>
  <si>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</si>
  <si>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</si>
  <si>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</si>
  <si>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</si>
  <si>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</si>
  <si>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</si>
  <si>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</si>
  <si>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</si>
  <si>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</si>
  <si>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</si>
  <si>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</si>
  <si>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</si>
  <si>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</si>
  <si>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</si>
  <si>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</si>
  <si>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</si>
  <si>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</si>
  <si>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</si>
  <si>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</si>
  <si>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</si>
  <si>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</si>
  <si>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</si>
  <si>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</si>
  <si>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</si>
  <si>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</si>
  <si>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</si>
  <si>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</si>
  <si>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</si>
  <si>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</si>
  <si>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</si>
  <si>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</si>
  <si>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</si>
  <si>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</si>
  <si>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</si>
  <si>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</si>
  <si>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</si>
  <si>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</si>
  <si>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</si>
  <si>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</si>
  <si>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</si>
  <si>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</si>
  <si>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</si>
  <si>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</si>
  <si>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</si>
  <si>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</si>
  <si>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</si>
  <si>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</si>
  <si>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</si>
  <si>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</si>
  <si>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</si>
  <si>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</si>
  <si>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</si>
  <si>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</si>
  <si>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</si>
  <si>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</si>
  <si>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</si>
  <si>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</si>
  <si>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</si>
  <si>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</si>
  <si>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</si>
  <si>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</si>
  <si>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</si>
  <si>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</si>
  <si>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</si>
  <si>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</si>
  <si>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</si>
  <si>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</si>
  <si>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</si>
  <si>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</si>
  <si>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</si>
  <si>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</si>
  <si>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</si>
  <si>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</si>
  <si>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</si>
  <si>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</si>
  <si>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</si>
  <si>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</si>
  <si>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</si>
  <si>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</si>
  <si>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</si>
  <si>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</si>
  <si>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</si>
  <si>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</si>
  <si>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</si>
  <si>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</si>
  <si>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</si>
  <si>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</si>
  <si>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</si>
  <si>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</si>
  <si>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</si>
  <si>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</si>
  <si>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</si>
  <si>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</si>
  <si>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</si>
  <si>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</si>
  <si>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</si>
  <si>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</si>
  <si>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</si>
  <si>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</si>
  <si>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</si>
  <si>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</si>
  <si>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</si>
  <si>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</si>
  <si>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</si>
  <si>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</si>
  <si>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</si>
  <si>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</si>
  <si>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</si>
  <si>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</si>
  <si>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</si>
  <si>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</si>
  <si>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</si>
  <si>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</si>
  <si>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</si>
  <si>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</si>
  <si>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</si>
  <si>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</si>
  <si>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</si>
  <si>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</si>
  <si>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</si>
  <si>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</si>
  <si>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</si>
  <si>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</si>
  <si>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</si>
  <si>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</si>
  <si>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</si>
  <si>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</si>
  <si>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</si>
  <si>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</si>
  <si>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</si>
  <si>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</si>
  <si>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</si>
  <si>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</si>
  <si>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</si>
  <si>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</si>
  <si>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</si>
  <si>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</si>
  <si>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</si>
  <si>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</si>
  <si>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</si>
  <si>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</si>
  <si>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</si>
  <si>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</si>
  <si>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</si>
  <si>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</si>
  <si>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</si>
  <si>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</si>
  <si>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</si>
  <si>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</si>
  <si>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</si>
  <si>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</si>
  <si>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</si>
  <si>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</si>
  <si>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</si>
  <si>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</si>
  <si>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</si>
  <si>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</si>
  <si>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</si>
  <si>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</si>
  <si>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</si>
  <si>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</si>
  <si>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</si>
  <si>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</si>
  <si>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</si>
  <si>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</si>
  <si>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</si>
  <si>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</si>
  <si>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</si>
  <si>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</si>
  <si>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</si>
  <si>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</si>
  <si>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</si>
  <si>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</si>
  <si>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</si>
  <si>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</si>
  <si>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</si>
  <si>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</si>
  <si>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</si>
  <si>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</si>
  <si>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</si>
  <si>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</si>
  <si>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</si>
  <si>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</si>
  <si>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</si>
  <si>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</si>
  <si>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</si>
  <si>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</si>
  <si>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</si>
  <si>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</si>
  <si>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</si>
  <si>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</si>
  <si>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</si>
  <si>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</si>
  <si>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</si>
  <si>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</si>
  <si>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</si>
  <si>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</si>
  <si>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</si>
  <si>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</si>
  <si>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</si>
  <si>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</si>
  <si>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</si>
  <si>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</si>
  <si>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</si>
  <si>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</si>
  <si>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</si>
  <si>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</si>
  <si>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</si>
  <si>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</si>
  <si>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</si>
  <si>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</si>
  <si>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</si>
  <si>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</si>
  <si>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</si>
  <si>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</si>
  <si>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</si>
  <si>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</si>
  <si>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</si>
  <si>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</si>
  <si>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</si>
  <si>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</si>
  <si>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</si>
  <si>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</si>
  <si>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</si>
  <si>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</si>
  <si>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</si>
  <si>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</si>
  <si>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</si>
  <si>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</si>
  <si>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</si>
  <si>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</si>
  <si>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</si>
  <si>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</si>
  <si>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</si>
  <si>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</si>
  <si>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</si>
  <si>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</si>
  <si>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</si>
  <si>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</si>
  <si>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</si>
  <si>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</si>
  <si>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</si>
  <si>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</si>
  <si>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</si>
  <si>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</si>
  <si>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</si>
  <si>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</si>
  <si>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</si>
  <si>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</si>
  <si>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</si>
  <si>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</si>
  <si>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</si>
  <si>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</si>
  <si>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</si>
  <si>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</si>
  <si>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</si>
  <si>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</si>
  <si>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</si>
  <si>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</si>
  <si>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</si>
  <si>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</si>
  <si>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</si>
  <si>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</si>
  <si>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</si>
  <si>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</si>
  <si>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</si>
  <si>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</si>
  <si>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</si>
  <si>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</si>
  <si>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</si>
  <si>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</si>
  <si>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</si>
  <si>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</si>
  <si>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</si>
  <si>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</si>
  <si>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</si>
  <si>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</si>
  <si>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</si>
  <si>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</si>
  <si>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</si>
  <si>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</si>
  <si>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</si>
  <si>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</si>
  <si>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</si>
  <si>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</si>
  <si>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</si>
  <si>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</si>
  <si>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</si>
  <si>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</si>
  <si>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</si>
  <si>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</si>
  <si>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</si>
  <si>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</si>
  <si>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</si>
  <si>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</si>
  <si>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</si>
  <si>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</si>
  <si>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</si>
  <si>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</si>
  <si>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</si>
  <si>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</si>
  <si>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</si>
  <si>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</si>
  <si>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</si>
  <si>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</si>
  <si>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</si>
  <si>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</si>
  <si>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</si>
  <si>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</si>
  <si>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</si>
  <si>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</si>
  <si>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</si>
  <si>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</si>
  <si>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</si>
  <si>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</si>
  <si>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</si>
  <si>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</si>
  <si>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</si>
  <si>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</si>
  <si>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</si>
  <si>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</si>
  <si>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</si>
  <si>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</si>
  <si>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</si>
  <si>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</si>
  <si>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</si>
  <si>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</si>
  <si>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</si>
  <si>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</si>
  <si>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</si>
  <si>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</si>
  <si>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</si>
  <si>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</si>
  <si>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</si>
  <si>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</si>
  <si>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</si>
  <si>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</si>
  <si>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</si>
  <si>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</si>
  <si>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</si>
  <si>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</si>
  <si>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</si>
  <si>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</si>
  <si>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</si>
  <si>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</si>
  <si>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</si>
  <si>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</si>
  <si>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</si>
  <si>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</si>
  <si>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</si>
  <si>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</si>
  <si>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</si>
  <si>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</si>
  <si>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</si>
  <si>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</si>
  <si>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</si>
  <si>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</si>
  <si>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</si>
  <si>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</si>
  <si>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</si>
  <si>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</si>
  <si>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</si>
  <si>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</si>
  <si>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</si>
  <si>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</si>
  <si>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</si>
  <si>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</si>
  <si>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</si>
  <si>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</si>
  <si>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</si>
  <si>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</si>
  <si>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</si>
  <si>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</si>
  <si>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</si>
  <si>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</si>
  <si>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</si>
  <si>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</si>
  <si>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</si>
  <si>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</si>
  <si>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</si>
  <si>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</si>
  <si>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</si>
  <si>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</si>
  <si>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</si>
  <si>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</si>
  <si>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</si>
  <si>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</si>
  <si>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</si>
  <si>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</si>
  <si>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</si>
  <si>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</si>
  <si>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</si>
  <si>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</si>
  <si>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</si>
  <si>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</si>
  <si>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</si>
  <si>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</si>
  <si>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</si>
  <si>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</si>
  <si>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</si>
  <si>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</si>
  <si>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</si>
  <si>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</si>
  <si>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</si>
  <si>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</si>
  <si>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</si>
  <si>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</si>
  <si>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</si>
  <si>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</si>
  <si>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</si>
  <si>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</si>
  <si>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</si>
  <si>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</si>
  <si>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</si>
  <si>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</si>
  <si>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</si>
  <si>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</si>
  <si>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</si>
  <si>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</si>
  <si>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</si>
  <si>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</si>
  <si>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</si>
  <si>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</si>
  <si>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</si>
  <si>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</si>
  <si>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</si>
  <si>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</si>
  <si>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</si>
  <si>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</si>
  <si>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</si>
  <si>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</si>
  <si>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</si>
  <si>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</si>
  <si>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</si>
  <si>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</si>
  <si>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</si>
  <si>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</si>
  <si>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</si>
  <si>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</si>
  <si>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</si>
  <si>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</si>
  <si>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</si>
  <si>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</si>
  <si>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</si>
  <si>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</si>
  <si>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</si>
  <si>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</si>
  <si>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</si>
  <si>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</si>
  <si>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</si>
  <si>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</si>
  <si>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</si>
  <si>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</si>
  <si>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</si>
  <si>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</si>
  <si>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</si>
  <si>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</si>
  <si>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</si>
  <si>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</si>
  <si>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</si>
  <si>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</si>
  <si>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</si>
  <si>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</si>
  <si>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</si>
  <si>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</si>
  <si>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</si>
  <si>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</si>
  <si>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</si>
  <si>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</si>
  <si>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</si>
  <si>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</si>
  <si>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</si>
  <si>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</si>
  <si>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</si>
  <si>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</si>
  <si>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</si>
  <si>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</si>
  <si>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</si>
  <si>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</si>
  <si>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</si>
  <si>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</si>
  <si>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</si>
  <si>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</si>
  <si>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</si>
  <si>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</si>
  <si>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</si>
  <si>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</si>
  <si>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</si>
  <si>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</si>
  <si>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</si>
  <si>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</si>
  <si>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</si>
  <si>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</si>
  <si>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</si>
  <si>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</si>
  <si>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</si>
  <si>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</si>
  <si>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</si>
  <si>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</si>
  <si>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</si>
  <si>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</si>
  <si>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</si>
  <si>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</si>
  <si>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</si>
  <si>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</si>
  <si>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</si>
  <si>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</si>
  <si>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</si>
  <si>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</si>
  <si>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</si>
  <si>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</si>
  <si>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</si>
  <si>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</si>
  <si>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</si>
  <si>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</si>
  <si>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</si>
  <si>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</si>
  <si>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</si>
  <si>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</si>
  <si>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</si>
  <si>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</si>
  <si>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</si>
  <si>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</si>
  <si>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</si>
  <si>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</si>
  <si>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</si>
  <si>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</si>
  <si>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</si>
  <si>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</si>
  <si>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</si>
  <si>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</si>
  <si>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</si>
  <si>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</si>
  <si>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</si>
  <si>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</si>
  <si>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</si>
  <si>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</si>
  <si>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</si>
  <si>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</si>
  <si>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</si>
  <si>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</si>
  <si>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</si>
  <si>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</si>
  <si>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</si>
  <si>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</si>
  <si>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</si>
  <si>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</si>
  <si>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</si>
  <si>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</si>
  <si>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</si>
  <si>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</si>
  <si>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</si>
  <si>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</si>
  <si>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</si>
  <si>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</si>
  <si>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</si>
  <si>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</si>
  <si>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</si>
  <si>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</si>
  <si>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</si>
  <si>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</si>
  <si>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</si>
  <si>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</si>
  <si>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</si>
  <si>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</si>
  <si>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</si>
  <si>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</si>
  <si>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</si>
  <si>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</si>
  <si>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</si>
  <si>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</si>
  <si>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</si>
  <si>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</si>
  <si>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</si>
  <si>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</si>
  <si>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</si>
  <si>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</si>
  <si>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</si>
  <si>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</si>
  <si>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</si>
  <si>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</si>
  <si>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</si>
  <si>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</si>
  <si>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</si>
  <si>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</si>
  <si>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</si>
  <si>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</si>
  <si>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</si>
  <si>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</si>
  <si>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</si>
  <si>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</si>
  <si>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</si>
  <si>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</si>
  <si>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</si>
  <si>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</si>
  <si>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</si>
  <si>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</si>
  <si>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</si>
  <si>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</si>
  <si>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</si>
  <si>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</si>
  <si>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</si>
  <si>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</si>
  <si>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</si>
  <si>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</si>
  <si>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</si>
  <si>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</si>
  <si>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</si>
  <si>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</si>
  <si>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</si>
  <si>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</si>
  <si>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</si>
  <si>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</si>
  <si>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</si>
  <si>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</si>
  <si>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</si>
  <si>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</si>
  <si>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</si>
  <si>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</si>
  <si>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</si>
  <si>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</si>
  <si>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</si>
  <si>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</si>
  <si>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</si>
  <si>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</si>
  <si>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</si>
  <si>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</si>
  <si>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</si>
  <si>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</si>
  <si>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</si>
  <si>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</si>
  <si>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</si>
  <si>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</si>
  <si>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</si>
  <si>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</si>
  <si>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</si>
  <si>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</si>
  <si>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</si>
  <si>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</si>
  <si>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</si>
  <si>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</si>
  <si>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</si>
  <si>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</si>
  <si>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</si>
  <si>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</si>
  <si>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</si>
  <si>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</si>
  <si>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</si>
  <si>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</si>
  <si>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</si>
  <si>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</si>
  <si>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</si>
  <si>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</si>
  <si>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</si>
  <si>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</si>
  <si>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</si>
  <si>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</si>
  <si>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</si>
  <si>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</si>
  <si>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</si>
  <si>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</si>
  <si>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</si>
  <si>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</si>
  <si>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</si>
  <si>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</si>
  <si>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</si>
  <si>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</si>
  <si>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</si>
  <si>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</si>
  <si>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</si>
  <si>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</si>
  <si>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</si>
  <si>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</si>
  <si>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</si>
  <si>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</si>
  <si>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</si>
  <si>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</si>
  <si>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</si>
  <si>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</si>
  <si>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</si>
  <si>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</si>
  <si>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</si>
  <si>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</si>
  <si>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</si>
  <si>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</si>
  <si>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</si>
  <si>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</si>
  <si>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</si>
  <si>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</si>
  <si>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</si>
  <si>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</si>
  <si>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</si>
  <si>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</si>
  <si>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</si>
  <si>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</si>
  <si>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</si>
  <si>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</si>
  <si>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</si>
  <si>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</si>
  <si>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</si>
  <si>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</si>
  <si>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</si>
  <si>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</si>
  <si>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</si>
  <si>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</si>
  <si>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</si>
  <si>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</si>
  <si>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</si>
  <si>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</si>
  <si>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</si>
  <si>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</si>
  <si>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</si>
  <si>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</si>
  <si>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</si>
  <si>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</si>
  <si>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</si>
  <si>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</si>
  <si>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</si>
  <si>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</si>
  <si>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</si>
  <si>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</si>
  <si>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</si>
  <si>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</si>
  <si>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</si>
  <si>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</si>
  <si>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</si>
  <si>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</si>
  <si>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</si>
  <si>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</si>
  <si>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</si>
  <si>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</si>
  <si>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</si>
  <si>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</si>
  <si>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</si>
  <si>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</si>
  <si>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</si>
  <si>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</si>
  <si>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</si>
  <si>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</si>
  <si>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</si>
  <si>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</si>
  <si>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</si>
  <si>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</si>
  <si>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</si>
  <si>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</si>
  <si>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</si>
  <si>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</si>
  <si>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</si>
  <si>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</si>
  <si>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</si>
  <si>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</si>
  <si>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</si>
  <si>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</si>
  <si>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</si>
  <si>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</si>
  <si>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</si>
  <si>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</si>
  <si>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</si>
  <si>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</si>
  <si>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</si>
  <si>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</si>
  <si>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</si>
  <si>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</si>
  <si>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</si>
  <si>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</si>
  <si>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</si>
  <si>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</si>
  <si>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</si>
  <si>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</si>
  <si>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</si>
  <si>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</si>
  <si>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</si>
  <si>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</si>
  <si>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</si>
  <si>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</si>
  <si>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</si>
  <si>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</si>
  <si>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</si>
  <si>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</si>
  <si>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</si>
  <si>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</si>
  <si>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</si>
  <si>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</si>
  <si>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</si>
  <si>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</si>
  <si>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</si>
  <si>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</si>
  <si>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</si>
  <si>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</si>
  <si>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</si>
  <si>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</si>
  <si>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</si>
  <si>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</si>
  <si>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</si>
  <si>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</si>
  <si>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</si>
  <si>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</si>
  <si>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</si>
  <si>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</si>
  <si>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</si>
  <si>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</si>
  <si>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</si>
  <si>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</si>
  <si>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</si>
  <si>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</si>
  <si>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</si>
  <si>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</si>
  <si>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</si>
  <si>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</si>
  <si>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</si>
  <si>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</si>
  <si>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</si>
  <si>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</si>
  <si>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</si>
  <si>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</si>
  <si>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</si>
  <si>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</si>
  <si>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</si>
  <si>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</si>
  <si>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</si>
  <si>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</si>
  <si>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</si>
  <si>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</si>
  <si>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</si>
  <si>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</si>
  <si>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</si>
  <si>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</si>
  <si>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</si>
  <si>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</si>
  <si>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</si>
  <si>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</si>
  <si>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</si>
  <si>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</si>
  <si>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</si>
  <si>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</si>
  <si>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</si>
  <si>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</si>
  <si>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</si>
  <si>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</si>
  <si>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</si>
  <si>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</si>
  <si>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</si>
  <si>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</si>
  <si>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</si>
  <si>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</si>
  <si>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</si>
  <si>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</si>
  <si>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</si>
  <si>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</si>
  <si>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</si>
  <si>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</si>
  <si>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</si>
  <si>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</si>
  <si>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</si>
  <si>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</si>
  <si>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</si>
  <si>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</si>
  <si>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</si>
  <si>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</si>
  <si>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</si>
  <si>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</si>
  <si>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</si>
  <si>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</si>
  <si>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</si>
  <si>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</si>
  <si>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</si>
  <si>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</si>
  <si>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</si>
  <si>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</si>
  <si>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</si>
  <si>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</si>
  <si>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</si>
  <si>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</si>
  <si>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</si>
  <si>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</si>
  <si>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</si>
  <si>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</si>
  <si>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</si>
  <si>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</si>
  <si>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</si>
  <si>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</si>
  <si>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</si>
  <si>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</si>
  <si>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</si>
  <si>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</si>
  <si>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</si>
  <si>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</si>
  <si>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</si>
  <si>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</si>
  <si>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</si>
  <si>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</si>
  <si>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</si>
  <si>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</si>
  <si>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</si>
  <si>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</si>
  <si>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</si>
  <si>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</si>
  <si>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</si>
  <si>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</si>
  <si>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</si>
  <si>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</si>
  <si>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</si>
  <si>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</si>
  <si>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</si>
  <si>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</si>
  <si>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</si>
  <si>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</si>
  <si>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</si>
  <si>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</si>
  <si>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</si>
  <si>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</si>
  <si>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</si>
  <si>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</si>
  <si>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</si>
  <si>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</si>
  <si>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</si>
  <si>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</si>
  <si>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</si>
  <si>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</si>
  <si>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</si>
  <si>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</si>
  <si>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</si>
  <si>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</si>
  <si>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</si>
  <si>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</si>
  <si>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</si>
  <si>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</si>
  <si>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</si>
  <si>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</si>
  <si>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</si>
  <si>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</si>
  <si>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</si>
  <si>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</si>
  <si>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</si>
  <si>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</si>
  <si>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</si>
  <si>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</si>
  <si>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</si>
  <si>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</si>
  <si>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</si>
  <si>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</si>
  <si>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</si>
  <si>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</si>
  <si>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</si>
  <si>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</si>
  <si>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</si>
  <si>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</si>
  <si>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</si>
  <si>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</si>
  <si>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</si>
  <si>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</si>
  <si>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</si>
  <si>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</si>
  <si>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</si>
  <si>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</si>
  <si>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</si>
  <si>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</si>
  <si>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</si>
  <si>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</si>
  <si>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</si>
  <si>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</si>
  <si>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</si>
  <si>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</si>
  <si>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</si>
  <si>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</si>
  <si>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</si>
  <si>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</si>
  <si>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</si>
  <si>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</si>
  <si>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</si>
  <si>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</si>
  <si>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</si>
  <si>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</si>
  <si>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</si>
  <si>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</si>
  <si>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</si>
  <si>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</si>
  <si>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</si>
  <si>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</si>
  <si>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</si>
  <si>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</si>
  <si>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</si>
  <si>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</si>
  <si>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</si>
  <si>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</si>
  <si>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</si>
  <si>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</si>
  <si>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</si>
  <si>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</si>
  <si>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</si>
  <si>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</si>
  <si>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</si>
  <si>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</si>
  <si>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</si>
  <si>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</si>
  <si>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</si>
  <si>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</si>
  <si>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</si>
  <si>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</si>
  <si>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</si>
  <si>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</si>
  <si>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</si>
  <si>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</si>
  <si>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</si>
  <si>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</si>
  <si>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</si>
  <si>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</si>
  <si>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</si>
  <si>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</si>
  <si>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</si>
  <si>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</si>
  <si>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</si>
  <si>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</si>
  <si>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</si>
  <si>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</si>
  <si>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</si>
  <si>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</si>
  <si>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</si>
  <si>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</si>
  <si>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</si>
  <si>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</si>
  <si>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</si>
  <si>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</si>
  <si>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</si>
  <si>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</si>
  <si>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</si>
  <si>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</si>
  <si>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</si>
  <si>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</si>
  <si>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</si>
  <si>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</si>
  <si>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</si>
  <si>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</si>
  <si>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</si>
  <si>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</si>
  <si>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</si>
  <si>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</si>
  <si>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</si>
  <si>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</si>
  <si>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</si>
  <si>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</si>
  <si>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</si>
  <si>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</si>
  <si>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</si>
  <si>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</si>
  <si>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</si>
  <si>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</si>
  <si>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</si>
  <si>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</si>
  <si>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</si>
  <si>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</si>
  <si>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</si>
  <si>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</si>
  <si>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</si>
  <si>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</si>
  <si>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</si>
  <si>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</si>
  <si>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</si>
  <si>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</si>
  <si>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</si>
  <si>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</si>
  <si>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</si>
  <si>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</si>
  <si>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</si>
  <si>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</si>
  <si>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</si>
  <si>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</si>
  <si>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</si>
  <si>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</si>
  <si>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</si>
  <si>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</si>
  <si>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</si>
  <si>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</si>
  <si>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</si>
  <si>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</si>
  <si>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</si>
  <si>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</si>
  <si>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</si>
  <si>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</si>
  <si>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</si>
  <si>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</si>
  <si>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</si>
  <si>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</si>
  <si>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</si>
  <si>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</si>
  <si>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</si>
  <si>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</si>
  <si>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</si>
  <si>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</si>
  <si>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</si>
  <si>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</si>
  <si>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</si>
  <si>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</si>
  <si>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</si>
  <si>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</si>
  <si>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</si>
  <si>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</si>
  <si>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</si>
  <si>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</si>
  <si>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</si>
  <si>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</si>
  <si>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</si>
  <si>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</si>
  <si>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</si>
  <si>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</si>
  <si>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</si>
  <si>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</si>
  <si>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</si>
  <si>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</si>
  <si>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</si>
  <si>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</si>
  <si>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</si>
  <si>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</si>
  <si>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</si>
  <si>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</si>
  <si>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</si>
  <si>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</si>
  <si>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</si>
  <si>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</si>
  <si>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</si>
  <si>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</si>
  <si>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</si>
  <si>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</si>
  <si>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</si>
  <si>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</si>
  <si>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</si>
  <si>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</si>
  <si>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</si>
  <si>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</si>
  <si>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</si>
  <si>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</si>
  <si>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</si>
  <si>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</si>
  <si>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</si>
  <si>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</si>
  <si>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</si>
  <si>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</si>
  <si>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</si>
  <si>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</si>
  <si>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</si>
  <si>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</si>
  <si>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</si>
  <si>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</si>
  <si>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</si>
  <si>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</si>
  <si>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</si>
  <si>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</si>
  <si>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</si>
  <si>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</si>
  <si>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</si>
  <si>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</si>
  <si>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</si>
  <si>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</si>
  <si>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</si>
  <si>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</si>
  <si>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</si>
  <si>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</si>
  <si>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</si>
  <si>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</si>
  <si>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</si>
  <si>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</si>
  <si>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</si>
  <si>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</si>
  <si>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</si>
  <si>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</si>
  <si>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</si>
  <si>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</si>
  <si>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</si>
  <si>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</si>
  <si>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</si>
  <si>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</si>
  <si>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</si>
  <si>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</si>
  <si>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</si>
  <si>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</si>
  <si>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</si>
  <si>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</si>
  <si>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</si>
  <si>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</si>
  <si>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</si>
  <si>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</si>
  <si>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</si>
  <si>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</si>
  <si>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</si>
  <si>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</si>
  <si>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</si>
  <si>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</si>
  <si>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</si>
  <si>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</si>
  <si>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</si>
  <si>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</si>
  <si>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</si>
  <si>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</si>
  <si>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</si>
  <si>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</si>
  <si>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</si>
  <si>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</si>
  <si>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</si>
  <si>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</si>
  <si>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</si>
  <si>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</si>
  <si>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</si>
  <si>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</si>
  <si>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</si>
  <si>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</si>
  <si>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</si>
  <si>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</si>
  <si>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</si>
  <si>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</si>
  <si>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</si>
  <si>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</si>
  <si>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</si>
  <si>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</si>
  <si>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</si>
  <si>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</si>
  <si>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</si>
  <si>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</si>
  <si>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</si>
  <si>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</si>
  <si>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</si>
  <si>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</si>
  <si>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</si>
  <si>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</si>
  <si>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</si>
  <si>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</si>
  <si>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</si>
  <si>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</si>
  <si>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</si>
  <si>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</si>
  <si>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</si>
  <si>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</si>
  <si>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</si>
  <si>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</si>
  <si>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</si>
  <si>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</si>
  <si>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</si>
  <si>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</si>
  <si>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</si>
  <si>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</si>
  <si>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</si>
  <si>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</si>
  <si>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</si>
  <si>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</si>
  <si>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</si>
  <si>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</si>
  <si>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</si>
  <si>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</si>
  <si>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</si>
  <si>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</si>
  <si>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</si>
  <si>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</si>
  <si>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</si>
  <si>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</si>
  <si>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</si>
  <si>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</si>
  <si>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</si>
  <si>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</si>
  <si>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</si>
  <si>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</si>
  <si>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</si>
  <si>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</si>
  <si>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</si>
  <si>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</si>
  <si>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</si>
  <si>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</si>
  <si>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</si>
  <si>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</si>
  <si>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</si>
  <si>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</si>
  <si>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</si>
  <si>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</si>
  <si>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</si>
  <si>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</si>
  <si>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</si>
  <si>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</si>
  <si>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</si>
  <si>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</si>
  <si>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</si>
  <si>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</si>
  <si>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</si>
  <si>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</si>
  <si>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</si>
  <si>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</si>
  <si>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</si>
  <si>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</si>
  <si>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</si>
  <si>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</si>
  <si>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</si>
  <si>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</si>
  <si>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</si>
  <si>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</si>
  <si>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</si>
  <si>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</si>
  <si>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</si>
  <si>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</si>
  <si>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</si>
  <si>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</si>
  <si>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</si>
  <si>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</si>
  <si>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</si>
  <si>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</si>
  <si>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</si>
  <si>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</si>
  <si>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</si>
  <si>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</si>
  <si>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</si>
  <si>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</si>
  <si>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</si>
  <si>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</si>
  <si>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</si>
  <si>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</si>
  <si>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</si>
  <si>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</si>
  <si>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</si>
  <si>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</si>
  <si>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</si>
  <si>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</si>
  <si>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</si>
  <si>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</si>
  <si>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</si>
  <si>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</si>
  <si>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</si>
  <si>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</si>
  <si>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</si>
  <si>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</si>
  <si>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</si>
  <si>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</si>
  <si>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</si>
  <si>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</si>
  <si>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</si>
  <si>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</si>
  <si>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</si>
  <si>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</si>
  <si>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</si>
  <si>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</si>
  <si>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</si>
  <si>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</si>
  <si>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</si>
  <si>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</si>
  <si>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</si>
  <si>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</si>
  <si>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</si>
  <si>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</si>
  <si>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</si>
  <si>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</si>
  <si>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</si>
  <si>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</si>
  <si>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</si>
  <si>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</si>
  <si>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</si>
  <si>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</si>
  <si>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</si>
  <si>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</si>
  <si>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</si>
  <si>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</si>
  <si>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</si>
  <si>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</si>
  <si>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</si>
  <si>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</si>
  <si>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</si>
  <si>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</si>
  <si>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</si>
  <si>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</si>
  <si>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</si>
  <si>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</si>
  <si>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</si>
  <si>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</si>
  <si>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</si>
  <si>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</si>
  <si>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</si>
  <si>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</si>
  <si>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</si>
  <si>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</si>
  <si>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</si>
  <si>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</si>
  <si>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</si>
  <si>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</si>
  <si>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</si>
  <si>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</si>
  <si>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</si>
  <si>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</si>
  <si>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</si>
  <si>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</si>
  <si>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</si>
  <si>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</si>
  <si>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</si>
  <si>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</si>
  <si>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</si>
  <si>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</si>
  <si>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</si>
  <si>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</si>
  <si>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</si>
  <si>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</si>
  <si>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</si>
  <si>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</si>
  <si>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</si>
  <si>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</si>
  <si>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</si>
  <si>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</si>
  <si>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</si>
  <si>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</si>
  <si>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</si>
  <si>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</si>
  <si>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</si>
  <si>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</si>
  <si>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</si>
  <si>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</si>
  <si>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</si>
  <si>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</si>
  <si>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</si>
  <si>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</si>
  <si>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</si>
  <si>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</si>
  <si>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</si>
  <si>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</si>
  <si>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</si>
  <si>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</si>
  <si>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</si>
  <si>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</si>
  <si>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</si>
  <si>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</si>
  <si>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</si>
  <si>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</si>
  <si>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</si>
  <si>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</si>
  <si>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</si>
  <si>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</si>
  <si>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</si>
  <si>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</si>
  <si>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</si>
  <si>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</si>
  <si>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</si>
  <si>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</si>
  <si>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</si>
  <si>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</si>
  <si>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</si>
  <si>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</si>
  <si>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</si>
  <si>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</si>
  <si>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</si>
  <si>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</si>
  <si>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</si>
  <si>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</si>
  <si>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</si>
  <si>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</si>
  <si>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</si>
  <si>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</si>
  <si>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</si>
  <si>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</si>
  <si>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</si>
  <si>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</si>
  <si>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</si>
  <si>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</si>
  <si>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</si>
  <si>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</si>
  <si>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</si>
  <si>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</si>
  <si>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</si>
  <si>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</si>
  <si>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</si>
  <si>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</si>
  <si>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</si>
  <si>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</si>
  <si>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</si>
  <si>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</si>
  <si>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</si>
  <si>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</si>
  <si>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</si>
  <si>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</si>
  <si>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</si>
  <si>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</si>
  <si>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</si>
  <si>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</si>
  <si>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</si>
  <si>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</si>
  <si>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</si>
  <si>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</si>
  <si>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</si>
  <si>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</si>
  <si>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</si>
  <si>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</si>
  <si>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</si>
  <si>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</si>
  <si>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</si>
  <si>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</si>
  <si>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</si>
  <si>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</si>
  <si>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</si>
  <si>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</si>
  <si>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</si>
  <si>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</si>
  <si>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</si>
  <si>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</si>
  <si>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</si>
  <si>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</si>
  <si>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</si>
  <si>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</si>
  <si>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</si>
  <si>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</si>
  <si>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</si>
  <si>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</si>
  <si>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</si>
  <si>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</si>
  <si>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</si>
  <si>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</si>
  <si>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</si>
  <si>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</si>
  <si>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</si>
  <si>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</si>
  <si>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</si>
  <si>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</si>
  <si>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</si>
  <si>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</si>
  <si>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</si>
  <si>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</si>
  <si>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</si>
  <si>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</si>
  <si>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</si>
  <si>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</si>
  <si>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</si>
  <si>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</si>
  <si>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</si>
  <si>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</si>
  <si>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</si>
  <si>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</si>
  <si>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</si>
  <si>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</si>
  <si>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</si>
  <si>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</si>
  <si>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</si>
  <si>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</si>
  <si>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</si>
  <si>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</si>
  <si>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</si>
  <si>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</si>
  <si>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</si>
  <si>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</si>
  <si>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</si>
  <si>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</si>
  <si>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</si>
  <si>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</si>
  <si>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</si>
  <si>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</si>
  <si>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</si>
  <si>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</si>
  <si>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</si>
  <si>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</si>
  <si>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</si>
  <si>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</si>
  <si>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</si>
  <si>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</si>
  <si>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</si>
  <si>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</si>
  <si>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</si>
  <si>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</si>
  <si>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</si>
  <si>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</si>
  <si>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</si>
  <si>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</si>
  <si>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</si>
  <si>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</si>
  <si>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</si>
  <si>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</si>
  <si>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</si>
  <si>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</si>
  <si>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</si>
  <si>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</si>
  <si>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</si>
  <si>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</si>
  <si>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</si>
  <si>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</si>
  <si>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</si>
  <si>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</si>
  <si>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</si>
  <si>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</si>
  <si>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</si>
  <si>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</si>
  <si>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</si>
  <si>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</si>
  <si>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</si>
  <si>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</si>
  <si>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</si>
  <si>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</si>
  <si>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</si>
  <si>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</si>
  <si>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</si>
  <si>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</si>
  <si>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</si>
  <si>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</si>
  <si>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</si>
  <si>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</si>
  <si>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</si>
  <si>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</si>
  <si>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</si>
  <si>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</si>
  <si>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</si>
  <si>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</si>
  <si>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</si>
  <si>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</si>
  <si>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</si>
  <si>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</si>
  <si>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</si>
  <si>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</si>
  <si>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</si>
  <si>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</si>
  <si>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</si>
  <si>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</si>
  <si>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</si>
  <si>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</si>
  <si>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</si>
  <si>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</si>
  <si>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</si>
  <si>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</si>
  <si>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</si>
  <si>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</si>
  <si>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</si>
  <si>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</si>
  <si>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</si>
  <si>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</si>
  <si>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</si>
  <si>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</si>
  <si>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</si>
  <si>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</si>
  <si>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</si>
  <si>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</si>
  <si>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</si>
  <si>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</si>
  <si>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</si>
  <si>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</si>
  <si>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</si>
  <si>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</si>
  <si>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</si>
  <si>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</si>
  <si>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</si>
  <si>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</si>
  <si>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</si>
  <si>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</si>
  <si>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</si>
  <si>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</si>
  <si>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</si>
  <si>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</si>
  <si>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</si>
  <si>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</si>
  <si>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</si>
  <si>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</si>
  <si>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</si>
  <si>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</si>
  <si>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</si>
  <si>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</si>
  <si>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</si>
  <si>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</si>
  <si>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</si>
  <si>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</si>
  <si>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</si>
  <si>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</si>
  <si>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</si>
  <si>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</si>
  <si>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</si>
  <si>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</si>
  <si>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</si>
  <si>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</si>
  <si>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</si>
  <si>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</si>
  <si>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</si>
  <si>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</si>
  <si>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</si>
  <si>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</si>
  <si>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</si>
  <si>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</si>
  <si>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</si>
  <si>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</si>
  <si>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</si>
  <si>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</si>
  <si>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</si>
  <si>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</si>
  <si>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</si>
  <si>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</si>
  <si>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</si>
  <si>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</si>
  <si>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</si>
  <si>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</si>
  <si>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</si>
  <si>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</si>
  <si>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</si>
  <si>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</si>
  <si>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</si>
  <si>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</si>
  <si>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</si>
  <si>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</si>
  <si>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</si>
  <si>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</si>
  <si>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</si>
  <si>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</si>
  <si>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</si>
  <si>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</si>
  <si>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</si>
  <si>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</si>
  <si>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</si>
  <si>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</si>
  <si>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</si>
  <si>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</si>
  <si>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</si>
  <si>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</si>
  <si>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</si>
  <si>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</si>
  <si>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</si>
  <si>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</si>
  <si>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</si>
  <si>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</si>
  <si>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</si>
  <si>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</si>
  <si>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</si>
  <si>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</si>
  <si>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</si>
  <si>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</si>
  <si>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</si>
  <si>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</si>
  <si>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</si>
  <si>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</si>
  <si>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</si>
  <si>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</si>
  <si>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</si>
  <si>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</si>
  <si>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</si>
  <si>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</si>
  <si>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</si>
  <si>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</si>
  <si>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</si>
  <si>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</si>
  <si>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</si>
  <si>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</si>
  <si>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</si>
  <si>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</si>
  <si>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</si>
  <si>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</si>
  <si>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</si>
  <si>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</si>
  <si>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</si>
  <si>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</si>
  <si>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</si>
  <si>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</si>
  <si>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</si>
  <si>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</si>
  <si>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</si>
  <si>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</si>
  <si>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</si>
  <si>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</si>
  <si>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</si>
  <si>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</si>
  <si>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</si>
  <si>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</si>
  <si>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</si>
  <si>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</si>
  <si>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</si>
  <si>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</si>
  <si>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</si>
  <si>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</si>
  <si>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</si>
  <si>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</si>
  <si>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</si>
  <si>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</si>
  <si>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</si>
  <si>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</si>
  <si>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</si>
  <si>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</si>
  <si>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</si>
  <si>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</si>
  <si>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</si>
  <si>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</si>
  <si>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</si>
  <si>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</si>
  <si>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</si>
  <si>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</si>
  <si>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</si>
  <si>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</si>
  <si>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</si>
  <si>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</si>
  <si>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</si>
  <si>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</si>
  <si>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</si>
  <si>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</si>
  <si>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</si>
  <si>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</si>
  <si>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</si>
  <si>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</si>
  <si>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</si>
  <si>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</si>
  <si>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</si>
  <si>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</si>
  <si>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</si>
  <si>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</si>
  <si>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</si>
  <si>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</si>
  <si>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</si>
  <si>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</si>
  <si>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</si>
  <si>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</si>
  <si>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</si>
  <si>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</si>
  <si>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</si>
  <si>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</si>
  <si>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</si>
  <si>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</si>
  <si>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</si>
  <si>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</si>
  <si>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</si>
  <si>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</si>
  <si>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</si>
  <si>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</si>
  <si>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</si>
  <si>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</si>
  <si>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</si>
  <si>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</si>
  <si>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</si>
  <si>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</si>
  <si>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</si>
  <si>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</si>
  <si>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</si>
  <si>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</si>
  <si>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</si>
  <si>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</si>
  <si>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</si>
  <si>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</si>
  <si>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</si>
  <si>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</si>
  <si>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</si>
  <si>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</si>
  <si>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</si>
  <si>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</si>
  <si>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</si>
  <si>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</si>
  <si>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</si>
  <si>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</si>
  <si>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</si>
  <si>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</si>
  <si>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</si>
  <si>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</si>
  <si>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</si>
  <si>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</si>
  <si>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</si>
  <si>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</si>
  <si>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</si>
  <si>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</si>
  <si>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</si>
  <si>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</si>
  <si>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</si>
  <si>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</si>
  <si>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</si>
  <si>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</si>
  <si>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</si>
  <si>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</si>
  <si>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</si>
  <si>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</si>
  <si>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</si>
  <si>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</si>
  <si>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</si>
  <si>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</si>
  <si>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</si>
  <si>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</si>
  <si>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</si>
  <si>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</si>
  <si>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</si>
  <si>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</si>
  <si>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</si>
  <si>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</si>
  <si>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</si>
  <si>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</si>
  <si>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</si>
  <si>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</si>
  <si>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</si>
  <si>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</si>
  <si>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</si>
  <si>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</si>
  <si>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</si>
  <si>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</si>
  <si>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</si>
  <si>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</si>
  <si>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</si>
  <si>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</si>
  <si>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</si>
  <si>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</si>
  <si>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</si>
  <si>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</si>
  <si>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</si>
  <si>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</si>
  <si>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</si>
  <si>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</si>
  <si>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</si>
  <si>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</si>
  <si>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</si>
  <si>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</si>
  <si>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</si>
  <si>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</si>
  <si>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</si>
  <si>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</si>
  <si>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</si>
  <si>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</si>
  <si>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</si>
  <si>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</si>
  <si>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</si>
  <si>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</si>
  <si>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</si>
  <si>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</si>
  <si>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</si>
  <si>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</si>
  <si>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</si>
  <si>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</si>
  <si>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</si>
  <si>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</si>
  <si>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</si>
  <si>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</si>
  <si>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</si>
  <si>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</si>
  <si>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</si>
  <si>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</si>
  <si>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</si>
  <si>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</si>
  <si>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</si>
  <si>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</si>
  <si>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</si>
  <si>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</si>
  <si>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</si>
  <si>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</si>
  <si>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</si>
  <si>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</si>
  <si>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</si>
  <si>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</si>
  <si>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</si>
  <si>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</si>
  <si>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</si>
  <si>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</si>
  <si>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</si>
  <si>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</si>
  <si>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</si>
  <si>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</si>
  <si>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</si>
  <si>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</si>
  <si>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</si>
  <si>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</si>
  <si>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</si>
  <si>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</si>
  <si>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</si>
  <si>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</si>
  <si>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</si>
  <si>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</si>
  <si>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</si>
  <si>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</si>
  <si>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</si>
  <si>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</si>
  <si>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</si>
  <si>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</si>
  <si>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</si>
  <si>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</si>
  <si>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</si>
  <si>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</si>
  <si>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</si>
  <si>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</si>
  <si>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</si>
  <si>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</si>
  <si>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</si>
  <si>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</si>
  <si>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</si>
  <si>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</si>
  <si>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</si>
  <si>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</si>
  <si>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</si>
  <si>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</si>
  <si>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</si>
  <si>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</si>
  <si>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</si>
  <si>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</si>
  <si>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</si>
  <si>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</si>
  <si>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</si>
  <si>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</si>
  <si>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</si>
  <si>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</si>
  <si>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</si>
  <si>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</si>
  <si>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</si>
  <si>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</si>
  <si>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</si>
  <si>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</si>
  <si>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</si>
  <si>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</si>
  <si>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</si>
  <si>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</si>
  <si>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</si>
  <si>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</si>
  <si>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</si>
  <si>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</si>
  <si>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</si>
  <si>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</si>
  <si>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</si>
  <si>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</si>
  <si>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</si>
  <si>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</si>
  <si>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</si>
  <si>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</si>
  <si>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</si>
  <si>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</si>
  <si>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</si>
  <si>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</si>
  <si>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</si>
  <si>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</si>
  <si>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</si>
  <si>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</si>
  <si>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</si>
  <si>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</si>
  <si>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</si>
  <si>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</si>
  <si>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</si>
  <si>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</si>
  <si>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</si>
  <si>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</si>
  <si>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</si>
  <si>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</si>
  <si>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</si>
  <si>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</si>
  <si>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</si>
  <si>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</si>
  <si>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</si>
  <si>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</si>
  <si>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</si>
  <si>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</si>
  <si>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</si>
  <si>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</si>
  <si>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</si>
  <si>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</si>
  <si>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</si>
  <si>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</si>
  <si>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</si>
  <si>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</si>
  <si>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</si>
  <si>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</si>
  <si>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</si>
  <si>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</si>
  <si>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</si>
  <si>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</si>
  <si>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</si>
  <si>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</si>
  <si>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</si>
  <si>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</si>
  <si>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</si>
  <si>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</si>
  <si>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</si>
  <si>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</si>
  <si>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</si>
  <si>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</si>
  <si>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</si>
  <si>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</si>
  <si>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</si>
  <si>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</si>
  <si>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</si>
  <si>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</si>
  <si>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</si>
  <si>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</si>
  <si>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</si>
  <si>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</si>
  <si>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</si>
  <si>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</si>
  <si>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</si>
  <si>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</si>
  <si>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</si>
  <si>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</si>
  <si>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</si>
  <si>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</si>
  <si>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</si>
  <si>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</si>
  <si>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</si>
  <si>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</si>
  <si>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</si>
  <si>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</si>
  <si>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</si>
  <si>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</si>
  <si>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</si>
  <si>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</si>
  <si>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</si>
  <si>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</si>
  <si>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</si>
  <si>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</si>
  <si>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</si>
  <si>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</si>
  <si>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</si>
  <si>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</si>
  <si>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</si>
  <si>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</si>
  <si>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</si>
  <si>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</si>
  <si>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</si>
  <si>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</si>
  <si>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</si>
  <si>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</si>
  <si>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</si>
  <si>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</si>
  <si>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</si>
  <si>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</si>
  <si>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</si>
  <si>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</si>
  <si>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</si>
  <si>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</si>
  <si>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</si>
  <si>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</si>
  <si>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</si>
  <si>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</si>
  <si>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</si>
  <si>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</si>
  <si>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</si>
  <si>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</si>
  <si>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</si>
  <si>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</si>
  <si>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</si>
  <si>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</si>
  <si>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</si>
  <si>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</si>
  <si>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</si>
  <si>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</si>
  <si>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</si>
  <si>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</si>
  <si>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</si>
  <si>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</si>
  <si>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</si>
  <si>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</si>
  <si>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</si>
  <si>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</si>
  <si>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</si>
  <si>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</si>
  <si>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</si>
  <si>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</si>
  <si>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</si>
  <si>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</si>
  <si>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</si>
  <si>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</si>
  <si>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</si>
  <si>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</si>
  <si>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</si>
  <si>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</si>
  <si>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</si>
  <si>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</si>
  <si>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</si>
  <si>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</si>
  <si>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</si>
  <si>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</si>
  <si>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</si>
  <si>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</si>
  <si>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</si>
  <si>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</si>
  <si>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</si>
  <si>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</si>
  <si>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</si>
  <si>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</si>
  <si>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</si>
  <si>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</si>
  <si>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</si>
  <si>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</si>
  <si>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</si>
  <si>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</si>
  <si>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</si>
  <si>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</si>
  <si>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</si>
  <si>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</si>
  <si>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</si>
  <si>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</si>
  <si>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</si>
  <si>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</si>
  <si>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</si>
  <si>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</si>
  <si>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</si>
  <si>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</si>
  <si>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</si>
  <si>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</si>
  <si>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</si>
  <si>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</si>
  <si>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</si>
  <si>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</si>
  <si>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</si>
  <si>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</si>
  <si>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</si>
  <si>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</si>
  <si>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</si>
  <si>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</si>
  <si>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</si>
  <si>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</si>
  <si>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</si>
  <si>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</si>
  <si>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</si>
  <si>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</si>
  <si>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</si>
  <si>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</si>
  <si>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</si>
  <si>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</si>
  <si>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</si>
  <si>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</si>
  <si>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</si>
  <si>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</si>
  <si>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</si>
  <si>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</si>
  <si>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</si>
  <si>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</si>
  <si>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</si>
  <si>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</si>
  <si>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</si>
  <si>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</si>
  <si>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</si>
  <si>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</si>
  <si>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</si>
  <si>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</si>
  <si>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</si>
  <si>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</si>
  <si>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</si>
  <si>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</si>
  <si>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</si>
  <si>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</si>
  <si>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</si>
  <si>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</si>
  <si>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</si>
  <si>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</si>
  <si>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</si>
  <si>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</si>
  <si>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</si>
  <si>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</si>
  <si>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</si>
  <si>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</si>
  <si>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</si>
  <si>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</si>
  <si>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</si>
  <si>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</si>
  <si>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</si>
  <si>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</si>
  <si>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</si>
  <si>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</si>
  <si>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</si>
  <si>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</si>
  <si>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</si>
  <si>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</si>
  <si>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</si>
  <si>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</si>
  <si>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</si>
  <si>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</si>
  <si>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</si>
  <si>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</si>
  <si>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</si>
  <si>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</si>
  <si>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</si>
  <si>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</si>
  <si>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</si>
  <si>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</si>
  <si>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</si>
  <si>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</si>
  <si>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</si>
  <si>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</si>
  <si>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</si>
  <si>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</si>
  <si>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</si>
  <si>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</si>
  <si>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</si>
  <si>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</si>
  <si>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</si>
  <si>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</si>
  <si>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</si>
  <si>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</si>
  <si>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</si>
  <si>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</si>
  <si>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</si>
  <si>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</si>
  <si>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</si>
  <si>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</si>
  <si>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</si>
  <si>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</si>
  <si>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</si>
  <si>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</si>
  <si>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</si>
  <si>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</si>
  <si>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</si>
  <si>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</si>
  <si>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</si>
  <si>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</si>
  <si>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</si>
  <si>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</si>
  <si>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</si>
  <si>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</si>
  <si>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</si>
  <si>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</si>
  <si>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</si>
  <si>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</si>
  <si>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</si>
  <si>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</si>
  <si>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</si>
  <si>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</si>
  <si>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</si>
  <si>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</si>
  <si>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</si>
  <si>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</si>
  <si>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</si>
  <si>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</si>
  <si>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</si>
  <si>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</si>
  <si>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</si>
  <si>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</si>
  <si>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</si>
  <si>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</si>
  <si>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</si>
  <si>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</si>
  <si>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</si>
  <si>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</si>
  <si>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</si>
  <si>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</si>
  <si>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</si>
  <si>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</si>
  <si>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</si>
  <si>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</si>
  <si>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</si>
  <si>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</si>
  <si>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</si>
  <si>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</si>
  <si>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</si>
  <si>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</si>
  <si>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</si>
  <si>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</si>
  <si>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</si>
  <si>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</si>
  <si>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</si>
  <si>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</si>
  <si>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</si>
  <si>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</si>
  <si>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</si>
  <si>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</si>
  <si>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</si>
  <si>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</si>
  <si>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</si>
  <si>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</si>
  <si>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</si>
  <si>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</si>
  <si>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</si>
  <si>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</si>
  <si>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</si>
  <si>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</si>
  <si>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</si>
  <si>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</si>
  <si>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</si>
  <si>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</si>
  <si>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</si>
  <si>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</si>
  <si>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</si>
  <si>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</si>
  <si>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</si>
  <si>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</si>
  <si>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</si>
  <si>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</si>
  <si>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</si>
  <si>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</si>
  <si>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</si>
  <si>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</si>
  <si>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</si>
  <si>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</si>
  <si>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</si>
  <si>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</si>
  <si>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</si>
  <si>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</si>
  <si>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</si>
  <si>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</si>
  <si>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</si>
  <si>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</si>
  <si>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</si>
  <si>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</si>
  <si>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</si>
  <si>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</si>
  <si>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</si>
  <si>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</si>
  <si>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</si>
  <si>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</si>
  <si>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</si>
  <si>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</si>
  <si>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</si>
  <si>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</si>
  <si>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</si>
  <si>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</si>
  <si>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</si>
  <si>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</si>
  <si>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</si>
  <si>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</si>
  <si>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</si>
  <si>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</si>
  <si>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</si>
  <si>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</si>
  <si>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</si>
  <si>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</si>
  <si>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</si>
  <si>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</si>
  <si>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</si>
  <si>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</si>
  <si>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</si>
  <si>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</si>
  <si>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</si>
  <si>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</si>
  <si>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</si>
  <si>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</si>
  <si>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</si>
  <si>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</si>
  <si>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</si>
  <si>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</si>
  <si>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</si>
  <si>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</si>
  <si>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</si>
  <si>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</si>
  <si>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</si>
  <si>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</si>
  <si>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</si>
  <si>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</si>
  <si>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</si>
  <si>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</si>
  <si>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</si>
  <si>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</si>
  <si>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</si>
  <si>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</si>
  <si>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</si>
  <si>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</si>
  <si>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</si>
  <si>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</si>
  <si>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</si>
  <si>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</si>
  <si>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</si>
  <si>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</si>
  <si>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</si>
  <si>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</si>
  <si>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</si>
  <si>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</si>
  <si>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</si>
  <si>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</si>
  <si>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</si>
  <si>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</si>
  <si>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</si>
  <si>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</si>
  <si>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</si>
  <si>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</si>
  <si>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</si>
  <si>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</si>
  <si>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</si>
  <si>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</si>
  <si>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</si>
  <si>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</si>
  <si>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</si>
  <si>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</si>
  <si>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</si>
  <si>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</si>
  <si>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</si>
  <si>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</si>
  <si>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</si>
  <si>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</si>
  <si>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</si>
  <si>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</si>
  <si>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</si>
  <si>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</si>
  <si>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</si>
  <si>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</si>
  <si>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</si>
  <si>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</si>
  <si>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</si>
  <si>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</si>
  <si>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</si>
  <si>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</si>
  <si>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</si>
  <si>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</si>
  <si>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</si>
  <si>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</si>
  <si>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</si>
  <si>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</si>
  <si>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</si>
  <si>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</si>
  <si>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</si>
  <si>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</si>
  <si>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</si>
  <si>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</si>
  <si>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</si>
  <si>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</si>
  <si>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</si>
  <si>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</si>
  <si>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</si>
  <si>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</si>
  <si>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</si>
  <si>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</si>
  <si>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</si>
  <si>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</si>
  <si>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</si>
  <si>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</si>
  <si>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</si>
  <si>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</si>
  <si>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</si>
  <si>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</si>
  <si>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</si>
  <si>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</si>
  <si>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</si>
  <si>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</si>
  <si>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</si>
  <si>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</si>
  <si>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</si>
  <si>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</si>
  <si>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</si>
  <si>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</si>
  <si>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</si>
  <si>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</si>
  <si>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</si>
  <si>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</si>
  <si>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</si>
  <si>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</si>
  <si>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</si>
  <si>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</si>
  <si>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</si>
  <si>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</si>
  <si>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</si>
  <si>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</si>
  <si>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</si>
  <si>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</si>
  <si>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</si>
  <si>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</si>
  <si>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</si>
  <si>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</si>
  <si>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</si>
  <si>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</si>
  <si>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</si>
  <si>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</si>
  <si>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</si>
  <si>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</si>
  <si>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</si>
  <si>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</si>
  <si>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</si>
  <si>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</si>
  <si>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</si>
  <si>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</si>
  <si>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</si>
  <si>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</si>
  <si>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</si>
  <si>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</si>
  <si>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</si>
  <si>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</si>
  <si>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</si>
  <si>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</si>
  <si>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</si>
  <si>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</si>
  <si>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</si>
  <si>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</si>
  <si>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</si>
  <si>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</si>
  <si>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</si>
  <si>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</si>
  <si>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</si>
  <si>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</si>
  <si>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</si>
  <si>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</si>
  <si>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</si>
  <si>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</si>
  <si>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</si>
  <si>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</si>
  <si>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</si>
  <si>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</si>
  <si>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</si>
  <si>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</si>
  <si>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</si>
  <si>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</si>
  <si>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</si>
  <si>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</si>
  <si>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</si>
  <si>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</si>
  <si>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</si>
  <si>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</si>
  <si>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</si>
  <si>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</si>
  <si>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</si>
  <si>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</si>
  <si>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</si>
  <si>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</si>
  <si>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</si>
  <si>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</si>
  <si>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</si>
  <si>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</si>
  <si>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</si>
  <si>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</si>
  <si>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</si>
  <si>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</si>
  <si>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</si>
  <si>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</si>
  <si>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</si>
  <si>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</si>
  <si>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</si>
  <si>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</si>
  <si>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</si>
  <si>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</si>
  <si>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</si>
  <si>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</si>
  <si>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</si>
  <si>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</si>
  <si>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</si>
  <si>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</si>
  <si>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</si>
  <si>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</si>
  <si>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</si>
  <si>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</si>
  <si>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</si>
  <si>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</si>
  <si>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</si>
  <si>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</si>
  <si>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</si>
  <si>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</si>
  <si>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</si>
  <si>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</si>
  <si>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</si>
  <si>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</si>
  <si>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</si>
  <si>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</si>
  <si>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</si>
  <si>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</si>
  <si>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</si>
  <si>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</si>
  <si>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</si>
  <si>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</si>
  <si>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</si>
  <si>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</si>
  <si>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</si>
  <si>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</si>
  <si>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</si>
  <si>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</si>
  <si>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</si>
  <si>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</si>
  <si>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</si>
  <si>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</si>
  <si>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</si>
  <si>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</si>
  <si>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</si>
  <si>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</si>
  <si>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</si>
  <si>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</si>
  <si>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</si>
  <si>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</si>
  <si>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</si>
  <si>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</si>
  <si>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</si>
  <si>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</si>
  <si>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</si>
  <si>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</si>
  <si>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</si>
  <si>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</si>
  <si>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</si>
  <si>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</si>
  <si>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</si>
  <si>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</si>
  <si>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</si>
  <si>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</si>
  <si>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</si>
  <si>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</si>
  <si>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</si>
  <si>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</si>
  <si>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</si>
  <si>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</si>
  <si>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</si>
  <si>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</si>
  <si>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</si>
  <si>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</si>
  <si>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</si>
  <si>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</si>
  <si>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</si>
  <si>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</si>
  <si>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</si>
  <si>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</si>
  <si>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</si>
  <si>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</si>
  <si>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</si>
  <si>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</si>
  <si>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</si>
  <si>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</si>
  <si>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</si>
  <si>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</si>
  <si>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</si>
  <si>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</si>
  <si>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</si>
  <si>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</si>
  <si>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</si>
  <si>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</si>
  <si>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</si>
  <si>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</si>
  <si>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</si>
  <si>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</si>
  <si>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</si>
  <si>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</si>
  <si>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</si>
  <si>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</si>
  <si>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</si>
  <si>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</si>
  <si>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</si>
  <si>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</si>
  <si>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</si>
  <si>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</si>
  <si>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</si>
  <si>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</si>
  <si>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</si>
  <si>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</si>
  <si>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</si>
  <si>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</si>
  <si>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</si>
  <si>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</si>
  <si>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</si>
  <si>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</si>
  <si>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</si>
  <si>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</si>
  <si>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</si>
  <si>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</si>
  <si>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</si>
  <si>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</si>
  <si>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</si>
  <si>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</si>
  <si>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</si>
  <si>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</si>
  <si>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</si>
  <si>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</si>
  <si>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</si>
  <si>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</si>
  <si>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</si>
  <si>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</si>
  <si>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</si>
  <si>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</si>
  <si>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</si>
  <si>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</si>
  <si>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</si>
  <si>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</si>
  <si>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</si>
  <si>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</si>
  <si>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</si>
  <si>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</si>
  <si>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</si>
  <si>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</si>
  <si>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</si>
  <si>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</si>
  <si>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</si>
  <si>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</si>
  <si>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</si>
  <si>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</si>
  <si>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</si>
  <si>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</si>
  <si>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</si>
  <si>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</si>
  <si>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</si>
  <si>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</si>
  <si>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</si>
  <si>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</si>
  <si>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</si>
  <si>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</si>
  <si>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</si>
  <si>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</si>
  <si>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</si>
  <si>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</si>
  <si>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</si>
  <si>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</si>
  <si>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</si>
  <si>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</si>
  <si>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</si>
  <si>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</si>
  <si>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</si>
  <si>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</si>
  <si>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</si>
  <si>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</si>
  <si>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</si>
  <si>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</si>
  <si>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</si>
  <si>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</si>
  <si>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</si>
  <si>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</si>
  <si>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</si>
  <si>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</si>
  <si>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</si>
  <si>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</si>
  <si>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</si>
  <si>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</si>
  <si>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</si>
  <si>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</si>
  <si>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</si>
  <si>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</si>
  <si>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</si>
  <si>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</si>
  <si>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</si>
  <si>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</si>
  <si>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</si>
  <si>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</si>
  <si>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</si>
  <si>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</si>
  <si>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</si>
  <si>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</si>
  <si>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</si>
  <si>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</si>
  <si>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</si>
  <si>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</si>
  <si>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</si>
  <si>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</si>
  <si>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</si>
  <si>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</si>
  <si>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</si>
  <si>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</si>
  <si>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</si>
  <si>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</si>
  <si>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</si>
  <si>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</si>
  <si>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</si>
  <si>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</si>
  <si>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</si>
  <si>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</si>
  <si>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</si>
  <si>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</si>
  <si>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</si>
  <si>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</si>
  <si>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</si>
  <si>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</si>
  <si>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</si>
  <si>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</si>
  <si>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</si>
  <si>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</si>
  <si>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</si>
  <si>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</si>
  <si>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</si>
  <si>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</si>
  <si>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</si>
  <si>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</si>
  <si>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</si>
  <si>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</si>
  <si>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</si>
  <si>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</si>
  <si>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</si>
  <si>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</si>
  <si>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</si>
  <si>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</si>
  <si>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</si>
  <si>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</si>
  <si>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</si>
  <si>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</si>
  <si>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</si>
  <si>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</si>
  <si>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</si>
  <si>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</si>
  <si>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</si>
  <si>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</si>
  <si>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</si>
  <si>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</si>
  <si>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</si>
  <si>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</si>
  <si>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</si>
  <si>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</si>
  <si>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</si>
  <si>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</si>
  <si>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</si>
  <si>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</si>
  <si>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</si>
  <si>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</si>
  <si>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</si>
  <si>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</si>
  <si>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</si>
  <si>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</si>
  <si>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</si>
  <si>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</si>
  <si>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</si>
  <si>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</si>
  <si>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</si>
  <si>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</si>
  <si>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</si>
  <si>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</si>
  <si>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</si>
  <si>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</si>
  <si>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</si>
  <si>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</si>
  <si>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</si>
  <si>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</si>
  <si>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</si>
  <si>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</si>
  <si>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</si>
  <si>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</si>
  <si>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</si>
  <si>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</si>
  <si>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</si>
  <si>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</si>
  <si>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</si>
  <si>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</si>
  <si>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</si>
  <si>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</si>
  <si>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</si>
  <si>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</si>
  <si>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</si>
  <si>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</si>
  <si>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</si>
  <si>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</si>
  <si>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</si>
  <si>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</si>
  <si>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</si>
  <si>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</si>
  <si>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</si>
  <si>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</si>
  <si>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</si>
  <si>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</si>
  <si>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</si>
  <si>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</si>
  <si>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</si>
  <si>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</si>
  <si>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</si>
  <si>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</si>
  <si>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</si>
  <si>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</si>
  <si>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</si>
  <si>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</si>
  <si>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</si>
  <si>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</si>
  <si>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</si>
  <si>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</si>
  <si>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</si>
  <si>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</si>
  <si>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</si>
  <si>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</si>
  <si>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</si>
  <si>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</si>
  <si>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</si>
  <si>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</si>
  <si>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</si>
  <si>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</si>
  <si>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</si>
  <si>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</si>
  <si>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</si>
  <si>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</si>
  <si>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</si>
  <si>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</si>
  <si>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</si>
  <si>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</si>
  <si>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</si>
  <si>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</si>
  <si>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</si>
  <si>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</si>
  <si>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</si>
  <si>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</si>
  <si>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</si>
  <si>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</si>
  <si>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</si>
  <si>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</si>
  <si>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</si>
  <si>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</si>
  <si>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</si>
  <si>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</si>
  <si>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</si>
  <si>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</si>
  <si>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</si>
  <si>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</si>
  <si>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</si>
  <si>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</si>
  <si>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</si>
  <si>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</si>
  <si>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</si>
  <si>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</si>
  <si>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</si>
  <si>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</si>
  <si>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</si>
  <si>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</si>
  <si>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</si>
  <si>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</si>
  <si>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</si>
  <si>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</si>
  <si>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</si>
  <si>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</si>
  <si>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</si>
  <si>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</si>
  <si>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</si>
  <si>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</si>
  <si>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</si>
  <si>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</si>
  <si>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</si>
  <si>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</si>
  <si>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</si>
  <si>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</si>
  <si>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</si>
  <si>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</si>
  <si>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</si>
  <si>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</si>
  <si>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</si>
  <si>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</si>
  <si>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</si>
  <si>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</si>
  <si>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</si>
  <si>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</si>
  <si>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</si>
  <si>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</si>
  <si>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</si>
  <si>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</si>
  <si>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</si>
  <si>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</si>
  <si>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</si>
  <si>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</si>
  <si>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</si>
  <si>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</si>
  <si>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</si>
  <si>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</si>
  <si>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</si>
  <si>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</si>
  <si>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</si>
  <si>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</si>
  <si>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</si>
  <si>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</si>
  <si>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</si>
  <si>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</si>
  <si>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</si>
  <si>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</si>
  <si>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</si>
  <si>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</si>
  <si>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</si>
  <si>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</si>
  <si>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</si>
  <si>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</si>
  <si>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</si>
  <si>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</si>
  <si>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</si>
  <si>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</si>
  <si>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</si>
  <si>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</si>
  <si>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</si>
  <si>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</si>
  <si>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</si>
  <si>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</si>
  <si>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</si>
  <si>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</si>
  <si>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</si>
  <si>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</si>
  <si>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</si>
  <si>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</si>
  <si>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</si>
  <si>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</si>
  <si>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</si>
  <si>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</si>
  <si>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</si>
  <si>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</si>
  <si>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</si>
  <si>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</si>
  <si>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</si>
  <si>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</si>
  <si>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</si>
  <si>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</si>
  <si>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</si>
  <si>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</si>
  <si>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</si>
  <si>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</si>
  <si>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</si>
  <si>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</si>
  <si>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</si>
  <si>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</si>
  <si>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</si>
  <si>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</si>
  <si>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</si>
  <si>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</si>
  <si>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</si>
  <si>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</si>
  <si>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</si>
  <si>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</si>
  <si>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</si>
  <si>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</si>
  <si>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</si>
  <si>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</si>
  <si>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</si>
  <si>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</si>
  <si>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</si>
  <si>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</si>
  <si>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</si>
  <si>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</si>
  <si>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</si>
  <si>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</si>
  <si>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</si>
  <si>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</si>
  <si>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</si>
  <si>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</si>
  <si>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</si>
  <si>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</si>
  <si>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</si>
  <si>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</si>
  <si>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</si>
  <si>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</si>
  <si>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</si>
  <si>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</si>
  <si>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</si>
  <si>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</si>
  <si>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</si>
  <si>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</si>
  <si>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</si>
  <si>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</si>
  <si>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</si>
  <si>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</si>
  <si>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</si>
  <si>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</si>
  <si>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</si>
  <si>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</si>
  <si>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</si>
  <si>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</si>
  <si>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</si>
  <si>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</si>
  <si>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</si>
  <si>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</si>
  <si>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</si>
  <si>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</si>
  <si>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</si>
  <si>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</si>
  <si>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</si>
  <si>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</si>
  <si>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</si>
  <si>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</si>
  <si>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</si>
  <si>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</si>
  <si>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</si>
  <si>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</si>
  <si>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</si>
  <si>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</si>
  <si>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</si>
  <si>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</si>
  <si>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</si>
  <si>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</si>
  <si>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</si>
  <si>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</si>
  <si>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</si>
  <si>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</si>
  <si>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</si>
  <si>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</si>
  <si>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</si>
  <si>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</si>
  <si>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</si>
  <si>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</si>
  <si>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</si>
  <si>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</si>
  <si>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</si>
  <si>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</si>
  <si>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</si>
  <si>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</si>
  <si>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</si>
  <si>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</si>
  <si>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</si>
  <si>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</si>
  <si>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</si>
  <si>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</si>
  <si>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</si>
  <si>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</si>
  <si>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</si>
  <si>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</si>
  <si>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</si>
  <si>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</si>
  <si>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</si>
  <si>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</si>
  <si>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</si>
  <si>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</si>
  <si>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</si>
  <si>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</si>
  <si>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</si>
  <si>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</si>
  <si>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</si>
  <si>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</si>
  <si>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</si>
  <si>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</si>
  <si>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</si>
  <si>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</si>
  <si>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</si>
  <si>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</si>
  <si>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</si>
  <si>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</si>
  <si>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</si>
  <si>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</si>
  <si>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</si>
  <si>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</si>
  <si>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</si>
  <si>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</si>
  <si>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</si>
  <si>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</si>
  <si>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</si>
  <si>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</si>
  <si>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</si>
  <si>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</si>
  <si>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</si>
  <si>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</si>
  <si>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</si>
  <si>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</si>
  <si>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</si>
  <si>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</si>
  <si>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</si>
  <si>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</si>
  <si>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</si>
  <si>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</si>
  <si>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</si>
  <si>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</si>
  <si>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</si>
  <si>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</si>
  <si>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</si>
  <si>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</si>
  <si>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</si>
  <si>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</si>
  <si>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</si>
  <si>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</si>
  <si>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</si>
  <si>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</si>
  <si>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</si>
  <si>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</si>
  <si>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</si>
  <si>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</si>
  <si>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</si>
  <si>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</si>
  <si>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</si>
  <si>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</si>
  <si>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</si>
  <si>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</si>
  <si>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</si>
  <si>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</si>
  <si>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</si>
  <si>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</si>
  <si>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</si>
  <si>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</si>
  <si>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</si>
  <si>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</si>
  <si>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</si>
  <si>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</si>
  <si>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</si>
  <si>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</si>
  <si>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</si>
  <si>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</si>
  <si>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</si>
  <si>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</si>
  <si>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</si>
  <si>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</si>
  <si>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</si>
  <si>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</si>
  <si>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</si>
  <si>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</si>
  <si>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</si>
  <si>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</si>
  <si>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</si>
  <si>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</si>
  <si>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</si>
  <si>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</si>
  <si>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</si>
  <si>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</si>
  <si>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</si>
  <si>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</si>
  <si>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</si>
  <si>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</si>
  <si>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</si>
  <si>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</si>
  <si>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</si>
  <si>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</si>
  <si>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</si>
  <si>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</si>
  <si>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</si>
  <si>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</si>
  <si>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</si>
  <si>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</si>
  <si>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</si>
  <si>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</si>
  <si>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</si>
  <si>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</si>
  <si>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</si>
  <si>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</si>
  <si>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</si>
  <si>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</si>
  <si>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</si>
  <si>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</si>
  <si>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</si>
  <si>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</si>
  <si>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</si>
  <si>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</si>
  <si>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</si>
  <si>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</si>
  <si>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</si>
  <si>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</si>
  <si>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</si>
  <si>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</si>
  <si>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</si>
  <si>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</si>
  <si>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</si>
  <si>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</si>
  <si>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</si>
  <si>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</si>
  <si>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</si>
  <si>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</si>
  <si>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</si>
  <si>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</si>
  <si>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</si>
  <si>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</si>
  <si>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</si>
  <si>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</si>
  <si>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</si>
  <si>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</si>
  <si>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</si>
  <si>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</si>
  <si>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</si>
  <si>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</si>
  <si>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</si>
  <si>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</si>
  <si>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</si>
  <si>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</si>
  <si>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</si>
  <si>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</si>
  <si>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</si>
  <si>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</si>
  <si>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</si>
  <si>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</si>
  <si>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</si>
  <si>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</si>
  <si>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</si>
  <si>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</si>
  <si>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</si>
  <si>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</si>
  <si>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</si>
  <si>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</si>
  <si>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</si>
  <si>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</si>
  <si>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</si>
  <si>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</si>
  <si>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</si>
  <si>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</si>
  <si>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</si>
  <si>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</si>
  <si>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</si>
  <si>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</si>
  <si>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</si>
  <si>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</si>
  <si>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</si>
  <si>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</si>
  <si>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</si>
  <si>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</si>
  <si>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</si>
  <si>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</si>
  <si>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</si>
  <si>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</si>
  <si>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</si>
  <si>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</si>
  <si>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</si>
  <si>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</si>
  <si>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</si>
  <si>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</si>
  <si>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</si>
  <si>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</si>
  <si>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</si>
  <si>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</si>
  <si>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</si>
  <si>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</si>
  <si>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</si>
  <si>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</si>
  <si>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</si>
  <si>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</si>
  <si>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</si>
  <si>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</si>
  <si>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</si>
  <si>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</si>
  <si>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</si>
  <si>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</si>
  <si>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</si>
  <si>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</si>
  <si>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</si>
  <si>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</si>
  <si>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</si>
  <si>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</si>
  <si>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</si>
  <si>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</si>
  <si>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</si>
  <si>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</si>
  <si>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</si>
  <si>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</si>
  <si>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</si>
  <si>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</si>
  <si>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</si>
  <si>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</si>
  <si>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</si>
  <si>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</si>
  <si>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</si>
  <si>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</si>
  <si>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</si>
  <si>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</si>
  <si>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</si>
  <si>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</si>
  <si>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</si>
  <si>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</si>
  <si>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</si>
  <si>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</si>
  <si>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</si>
  <si>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</si>
  <si>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</si>
  <si>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</si>
  <si>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</si>
  <si>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</si>
  <si>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</si>
  <si>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</si>
  <si>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</si>
  <si>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</si>
  <si>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</si>
  <si>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</si>
  <si>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</si>
  <si>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</si>
  <si>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</si>
  <si>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</si>
  <si>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</si>
  <si>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</si>
  <si>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</si>
  <si>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</si>
  <si>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</si>
  <si>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</si>
  <si>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</si>
  <si>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</si>
  <si>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</si>
  <si>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</si>
  <si>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</si>
  <si>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</si>
  <si>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</si>
  <si>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</si>
  <si>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</si>
  <si>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</si>
  <si>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</si>
  <si>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</si>
  <si>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</si>
  <si>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</si>
  <si>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</si>
  <si>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</si>
  <si>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</si>
  <si>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</si>
  <si>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</si>
  <si>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</si>
  <si>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</si>
  <si>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</si>
  <si>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</si>
  <si>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</si>
  <si>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</si>
  <si>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</si>
  <si>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</si>
  <si>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</si>
  <si>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</si>
  <si>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</si>
  <si>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</si>
  <si>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</si>
  <si>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</si>
  <si>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</si>
  <si>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</si>
  <si>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</si>
  <si>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</si>
  <si>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</si>
  <si>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</si>
  <si>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</si>
  <si>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</si>
  <si>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</si>
  <si>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</si>
  <si>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</si>
  <si>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</si>
  <si>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</si>
  <si>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</si>
  <si>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</si>
  <si>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</si>
  <si>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</si>
  <si>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</si>
  <si>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</si>
  <si>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</si>
  <si>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</si>
  <si>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</si>
  <si>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</si>
  <si>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</si>
  <si>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</si>
  <si>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</si>
  <si>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</si>
  <si>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</si>
  <si>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</si>
  <si>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</si>
  <si>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</si>
  <si>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</si>
  <si>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</si>
  <si>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</si>
  <si>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</si>
  <si>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</si>
  <si>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</si>
  <si>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</si>
  <si>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</si>
  <si>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</si>
  <si>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</si>
  <si>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</si>
  <si>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</si>
  <si>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</si>
  <si>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</si>
  <si>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</si>
  <si>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</si>
  <si>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</si>
  <si>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</si>
  <si>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</si>
  <si>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</si>
  <si>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</si>
  <si>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</si>
  <si>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</si>
  <si>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</si>
  <si>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</si>
  <si>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</si>
  <si>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</si>
  <si>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</si>
  <si>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</si>
  <si>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</si>
  <si>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</si>
  <si>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</si>
  <si>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</si>
  <si>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</si>
  <si>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</si>
  <si>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</si>
  <si>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</si>
  <si>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</si>
  <si>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</si>
  <si>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</si>
  <si>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</si>
  <si>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</si>
  <si>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</si>
  <si>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</si>
  <si>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</si>
  <si>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</si>
  <si>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</si>
  <si>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</si>
  <si>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</si>
  <si>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</si>
  <si>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</si>
  <si>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</si>
  <si>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</si>
  <si>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</si>
  <si>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</si>
  <si>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</si>
  <si>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</si>
  <si>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</si>
  <si>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</si>
  <si>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</si>
  <si>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</si>
  <si>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</si>
  <si>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</si>
  <si>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</si>
  <si>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</si>
  <si>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</si>
  <si>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</si>
  <si>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</si>
  <si>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</si>
  <si>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</si>
  <si>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</si>
  <si>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</si>
  <si>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</si>
  <si>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</si>
  <si>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</si>
  <si>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</si>
  <si>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</si>
  <si>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</si>
  <si>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</si>
  <si>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</si>
  <si>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</si>
  <si>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</si>
  <si>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</si>
  <si>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</si>
  <si>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</si>
  <si>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</si>
  <si>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</si>
  <si>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</si>
  <si>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</si>
  <si>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</si>
  <si>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</si>
  <si>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</si>
  <si>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</si>
  <si>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</si>
  <si>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</si>
  <si>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</si>
  <si>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</si>
  <si>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</si>
  <si>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</si>
  <si>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</si>
  <si>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</si>
  <si>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</si>
  <si>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</si>
  <si>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</si>
  <si>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</si>
  <si>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</si>
  <si>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</si>
  <si>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</si>
  <si>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</si>
  <si>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</si>
  <si>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</si>
  <si>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</si>
  <si>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</si>
  <si>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</si>
  <si>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</si>
  <si>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</si>
  <si>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</si>
  <si>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</si>
  <si>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</si>
  <si>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</si>
  <si>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</si>
  <si>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</si>
  <si>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</si>
  <si>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</si>
  <si>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</si>
  <si>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</si>
  <si>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</si>
  <si>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</si>
  <si>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</si>
  <si>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</si>
  <si>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</si>
  <si>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</si>
  <si>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</si>
  <si>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</si>
  <si>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</si>
  <si>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</si>
  <si>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</si>
  <si>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</si>
  <si>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</si>
  <si>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</si>
  <si>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</si>
  <si>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</si>
  <si>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</si>
  <si>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</si>
  <si>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</si>
  <si>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</si>
  <si>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</si>
  <si>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</si>
  <si>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</si>
  <si>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</si>
  <si>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</si>
  <si>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</si>
  <si>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</si>
  <si>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</si>
  <si>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</si>
  <si>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</si>
  <si>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</si>
  <si>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</si>
  <si>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</si>
  <si>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</si>
  <si>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</si>
  <si>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</si>
  <si>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</si>
  <si>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</si>
  <si>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</si>
  <si>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</si>
  <si>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</si>
  <si>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</si>
  <si>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</si>
  <si>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</si>
  <si>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</si>
  <si>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</si>
  <si>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</si>
  <si>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</si>
  <si>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</si>
  <si>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</si>
  <si>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</si>
  <si>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</si>
  <si>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</si>
  <si>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</si>
  <si>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</si>
  <si>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</si>
  <si>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</si>
  <si>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</si>
  <si>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</si>
  <si>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</si>
  <si>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</si>
  <si>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</si>
  <si>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</si>
  <si>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</si>
  <si>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</si>
  <si>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</si>
  <si>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</si>
  <si>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</si>
  <si>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</si>
  <si>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</si>
  <si>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</si>
  <si>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</si>
  <si>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</si>
  <si>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</si>
  <si>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</si>
  <si>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</si>
  <si>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</si>
  <si>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</si>
  <si>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</si>
  <si>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</si>
  <si>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</si>
  <si>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</si>
  <si>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</si>
  <si>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</si>
  <si>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</si>
  <si>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</si>
  <si>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</si>
  <si>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</si>
  <si>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</si>
  <si>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</si>
  <si>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</si>
  <si>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</si>
  <si>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</si>
  <si>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</si>
  <si>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</si>
  <si>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</si>
  <si>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</si>
  <si>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</si>
  <si>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</si>
  <si>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</si>
  <si>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</si>
  <si>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</si>
  <si>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</si>
  <si>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</si>
  <si>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</si>
  <si>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</si>
  <si>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</si>
  <si>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</si>
  <si>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</si>
  <si>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</si>
  <si>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</si>
  <si>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</si>
  <si>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</si>
  <si>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</si>
  <si>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</si>
  <si>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</si>
  <si>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</si>
  <si>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</si>
  <si>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</si>
  <si>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</si>
  <si>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</si>
  <si>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</si>
  <si>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</si>
  <si>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</si>
  <si>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</si>
  <si>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</si>
  <si>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</si>
  <si>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</si>
  <si>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</si>
  <si>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</si>
  <si>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</si>
  <si>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</si>
  <si>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</si>
  <si>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</si>
  <si>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</si>
  <si>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</si>
  <si>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</si>
  <si>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</si>
  <si>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</si>
  <si>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</si>
  <si>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</si>
  <si>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</si>
  <si>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</si>
  <si>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</si>
  <si>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</si>
  <si>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</si>
  <si>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</si>
  <si>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</si>
  <si>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</si>
  <si>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</si>
  <si>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</si>
  <si>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</si>
  <si>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</si>
  <si>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</si>
  <si>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</si>
  <si>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</si>
  <si>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</si>
  <si>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</si>
  <si>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</si>
  <si>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</si>
  <si>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</si>
  <si>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</si>
  <si>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</si>
  <si>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</si>
  <si>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</si>
  <si>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</si>
  <si>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</si>
  <si>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</si>
  <si>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</si>
  <si>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</si>
  <si>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</si>
  <si>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</si>
  <si>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</si>
  <si>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</si>
  <si>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</si>
  <si>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</si>
  <si>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</si>
  <si>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</si>
  <si>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</si>
  <si>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</si>
  <si>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</si>
  <si>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</si>
  <si>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</si>
  <si>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</si>
  <si>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</si>
  <si>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</si>
  <si>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</si>
  <si>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</si>
  <si>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</si>
  <si>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</si>
  <si>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</si>
  <si>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</si>
  <si>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</si>
  <si>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</si>
  <si>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</si>
  <si>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</si>
  <si>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</si>
  <si>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</si>
  <si>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</si>
  <si>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</si>
  <si>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</si>
  <si>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</si>
  <si>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</si>
  <si>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</si>
  <si>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</si>
  <si>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</si>
  <si>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</si>
  <si>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</si>
  <si>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</si>
  <si>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</si>
  <si>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</si>
  <si>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</si>
  <si>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</si>
  <si>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</si>
  <si>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</si>
  <si>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</si>
  <si>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</si>
  <si>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</si>
  <si>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</si>
  <si>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</si>
  <si>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</si>
  <si>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</si>
  <si>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</si>
  <si>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</si>
  <si>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</si>
  <si>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</si>
  <si>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</si>
  <si>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</si>
  <si>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</si>
  <si>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</si>
  <si>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</si>
  <si>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</si>
  <si>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</si>
  <si>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</si>
  <si>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</si>
  <si>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</si>
  <si>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</si>
  <si>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</si>
  <si>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</si>
  <si>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</si>
  <si>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</si>
  <si>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</si>
  <si>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</si>
  <si>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</si>
  <si>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</si>
  <si>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</si>
  <si>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</si>
  <si>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</si>
  <si>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</si>
  <si>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</si>
  <si>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</si>
  <si>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</si>
  <si>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</si>
  <si>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</si>
  <si>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</si>
  <si>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</si>
  <si>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</si>
  <si>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</si>
  <si>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</si>
  <si>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</si>
  <si>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</si>
  <si>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</si>
  <si>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</si>
  <si>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</si>
  <si>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</si>
  <si>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</si>
  <si>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</si>
  <si>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</si>
  <si>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</si>
  <si>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</si>
  <si>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</si>
  <si>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</si>
  <si>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</si>
  <si>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</si>
  <si>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</si>
  <si>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</si>
  <si>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</si>
  <si>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</si>
  <si>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</si>
  <si>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</si>
  <si>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</si>
  <si>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</si>
  <si>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</si>
  <si>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</si>
  <si>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</si>
  <si>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</si>
  <si>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</si>
  <si>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</si>
  <si>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</si>
  <si>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</si>
  <si>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</si>
  <si>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</si>
  <si>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</si>
  <si>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</si>
  <si>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</si>
  <si>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</si>
  <si>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</si>
  <si>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</si>
  <si>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</si>
  <si>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</si>
  <si>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</si>
  <si>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</si>
  <si>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</si>
  <si>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</si>
  <si>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</si>
  <si>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</si>
  <si>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</si>
  <si>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</si>
  <si>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</si>
  <si>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</si>
  <si>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</si>
  <si>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</si>
  <si>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</si>
  <si>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</si>
  <si>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</si>
  <si>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</si>
  <si>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</si>
  <si>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</si>
  <si>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</si>
  <si>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</si>
  <si>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</si>
  <si>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</si>
  <si>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</si>
  <si>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</si>
  <si>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</si>
  <si>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</si>
  <si>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</si>
  <si>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</si>
  <si>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</si>
  <si>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</si>
  <si>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</si>
  <si>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</si>
  <si>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</si>
  <si>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</si>
  <si>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</si>
  <si>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</si>
  <si>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</si>
  <si>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</si>
  <si>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</si>
  <si>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</si>
  <si>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</si>
  <si>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</si>
  <si>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</si>
  <si>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</si>
  <si>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</si>
  <si>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</si>
  <si>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</si>
  <si>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</si>
  <si>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</si>
  <si>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</si>
  <si>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</si>
  <si>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</si>
  <si>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</si>
  <si>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</si>
  <si>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</si>
  <si>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</si>
  <si>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</si>
  <si>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</si>
  <si>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</si>
  <si>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</si>
  <si>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</si>
  <si>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</si>
  <si>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</si>
  <si>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</si>
  <si>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</si>
  <si>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</si>
  <si>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</si>
  <si>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</si>
  <si>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</si>
  <si>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</si>
  <si>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</si>
  <si>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</si>
  <si>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</si>
  <si>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</si>
  <si>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</si>
  <si>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</si>
  <si>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</si>
  <si>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</si>
  <si>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</si>
  <si>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</si>
  <si>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</si>
  <si>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</si>
  <si>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</si>
  <si>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</si>
  <si>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</si>
  <si>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</si>
  <si>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</si>
  <si>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</si>
  <si>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</si>
  <si>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</si>
  <si>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</si>
  <si>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</si>
  <si>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</si>
  <si>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</si>
  <si>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</si>
  <si>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</si>
  <si>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</si>
  <si>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</si>
  <si>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</si>
  <si>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</si>
  <si>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</si>
  <si>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</si>
  <si>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</si>
  <si>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</si>
  <si>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</si>
  <si>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</si>
  <si>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</si>
  <si>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</si>
  <si>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</si>
  <si>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</si>
  <si>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</si>
  <si>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</si>
  <si>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</si>
  <si>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</si>
  <si>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</si>
  <si>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</si>
  <si>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</si>
  <si>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</si>
  <si>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</si>
  <si>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</si>
  <si>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</si>
  <si>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</si>
  <si>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</si>
  <si>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</si>
  <si>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</si>
  <si>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</si>
  <si>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</si>
  <si>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</si>
  <si>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</si>
  <si>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</si>
  <si>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</si>
  <si>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</si>
  <si>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</si>
  <si>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</si>
  <si>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</si>
  <si>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</si>
  <si>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</si>
  <si>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</si>
  <si>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</si>
  <si>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</si>
  <si>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</si>
  <si>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</si>
  <si>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</si>
  <si>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</si>
  <si>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</si>
  <si>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</si>
  <si>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</si>
  <si>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</si>
  <si>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</si>
  <si>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</si>
  <si>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</si>
  <si>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</si>
  <si>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</si>
  <si>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</si>
  <si>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</si>
  <si>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</si>
  <si>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</si>
  <si>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</si>
  <si>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</si>
  <si>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</si>
  <si>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</si>
  <si>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</si>
  <si>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</si>
  <si>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</si>
  <si>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</si>
  <si>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</si>
  <si>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</si>
  <si>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</si>
  <si>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</si>
  <si>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</si>
  <si>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</si>
  <si>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</si>
  <si>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</si>
  <si>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</si>
  <si>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</si>
  <si>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</si>
  <si>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</si>
  <si>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</si>
  <si>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</si>
  <si>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</si>
  <si>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</si>
  <si>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</si>
  <si>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</si>
  <si>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</si>
  <si>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</si>
  <si>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</si>
  <si>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</si>
  <si>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</si>
  <si>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</si>
  <si>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</si>
  <si>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</si>
  <si>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</si>
  <si>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</si>
  <si>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</si>
  <si>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</si>
  <si>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</si>
  <si>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</si>
  <si>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</si>
  <si>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</si>
  <si>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</si>
  <si>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</si>
  <si>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</si>
  <si>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</si>
  <si>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</si>
  <si>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</si>
  <si>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</si>
  <si>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</si>
  <si>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</si>
  <si>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</si>
  <si>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</si>
  <si>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</si>
  <si>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</si>
  <si>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</si>
  <si>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</si>
  <si>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</si>
  <si>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</si>
  <si>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</si>
  <si>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</si>
  <si>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</si>
  <si>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</si>
  <si>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</si>
  <si>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</si>
  <si>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</si>
  <si>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</si>
  <si>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</si>
  <si>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</si>
  <si>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</si>
  <si>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</si>
  <si>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</si>
  <si>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</si>
  <si>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</si>
  <si>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</si>
  <si>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</si>
  <si>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</si>
  <si>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</si>
  <si>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</si>
  <si>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</si>
  <si>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</si>
  <si>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</si>
  <si>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</si>
  <si>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</si>
  <si>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</si>
  <si>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</si>
  <si>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</si>
  <si>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</si>
  <si>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</si>
  <si>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</si>
  <si>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</si>
  <si>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</si>
  <si>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</si>
  <si>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</si>
  <si>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</si>
  <si>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</si>
  <si>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</si>
  <si>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</si>
  <si>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</si>
  <si>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</si>
  <si>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</si>
  <si>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</si>
  <si>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</si>
  <si>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</si>
  <si>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</si>
  <si>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</si>
  <si>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</si>
  <si>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</si>
  <si>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</si>
  <si>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</si>
  <si>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</si>
  <si>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</si>
  <si>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</si>
  <si>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</si>
  <si>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</si>
  <si>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</si>
  <si>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</si>
  <si>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</si>
  <si>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</si>
  <si>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</si>
  <si>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</si>
  <si>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</si>
  <si>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</si>
  <si>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</si>
  <si>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</si>
  <si>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</si>
  <si>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</si>
  <si>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</si>
  <si>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</si>
  <si>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</si>
  <si>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</si>
  <si>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</si>
  <si>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</si>
  <si>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</si>
  <si>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</si>
  <si>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</si>
  <si>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</si>
  <si>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</si>
  <si>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</si>
  <si>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</si>
  <si>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</si>
  <si>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</si>
  <si>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</si>
  <si>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</si>
  <si>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</si>
  <si>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</si>
  <si>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</si>
  <si>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</si>
  <si>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</si>
  <si>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</si>
  <si>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</si>
  <si>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</si>
  <si>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</si>
  <si>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</si>
  <si>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</si>
  <si>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</si>
  <si>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</si>
  <si>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</si>
  <si>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</si>
  <si>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</si>
  <si>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</si>
  <si>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</si>
  <si>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</si>
  <si>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</si>
  <si>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</si>
  <si>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</si>
  <si>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</si>
  <si>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</si>
  <si>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</si>
  <si>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</si>
  <si>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</si>
  <si>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</si>
  <si>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</si>
  <si>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</si>
  <si>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</si>
  <si>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</si>
  <si>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</si>
  <si>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</si>
  <si>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</si>
  <si>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</si>
  <si>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</si>
  <si>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</si>
  <si>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</si>
  <si>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</si>
  <si>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</si>
  <si>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</si>
  <si>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</si>
  <si>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</si>
  <si>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</si>
  <si>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</si>
  <si>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</si>
  <si>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</si>
  <si>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</si>
  <si>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</si>
  <si>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</si>
  <si>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</si>
  <si>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</si>
  <si>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</si>
  <si>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</si>
  <si>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</si>
  <si>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</si>
  <si>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</si>
  <si>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</si>
  <si>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</si>
  <si>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</si>
  <si>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</si>
  <si>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</si>
  <si>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</si>
  <si>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</si>
  <si>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</si>
  <si>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</si>
  <si>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</si>
  <si>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</si>
  <si>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</si>
  <si>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</si>
  <si>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</si>
  <si>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</si>
  <si>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</si>
  <si>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</si>
  <si>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</si>
  <si>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</si>
  <si>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</si>
  <si>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</si>
  <si>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</si>
  <si>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</si>
  <si>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</si>
  <si>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</si>
  <si>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</si>
  <si>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</si>
  <si>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</si>
  <si>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</si>
  <si>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</si>
  <si>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</si>
  <si>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</si>
  <si>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</si>
  <si>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</si>
  <si>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</si>
  <si>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</si>
  <si>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</si>
  <si>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</si>
  <si>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</si>
  <si>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</si>
  <si>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</si>
  <si>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</si>
  <si>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</si>
  <si>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</si>
  <si>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</si>
  <si>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</si>
  <si>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</si>
  <si>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</si>
  <si>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</si>
  <si>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</si>
  <si>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</si>
  <si>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</si>
  <si>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</si>
  <si>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</si>
  <si>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</si>
  <si>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</si>
  <si>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</si>
  <si>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</si>
  <si>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</si>
  <si>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</si>
  <si>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</si>
  <si>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</si>
  <si>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</si>
  <si>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</si>
  <si>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</si>
  <si>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</si>
  <si>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</si>
  <si>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</si>
  <si>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</si>
  <si>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</si>
  <si>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</si>
  <si>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</si>
  <si>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</si>
  <si>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</si>
  <si>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</si>
  <si>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</si>
  <si>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</si>
  <si>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</si>
  <si>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</si>
  <si>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</si>
  <si>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</si>
  <si>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</si>
  <si>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</si>
  <si>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</si>
  <si>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</si>
  <si>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</si>
  <si>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</si>
  <si>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</si>
  <si>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</si>
  <si>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</si>
  <si>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</si>
  <si>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</si>
  <si>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</si>
  <si>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</si>
  <si>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</si>
  <si>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</si>
  <si>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</si>
  <si>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</si>
  <si>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</si>
  <si>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</si>
  <si>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</si>
  <si>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</si>
  <si>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</si>
  <si>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</si>
  <si>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</si>
  <si>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</si>
  <si>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</si>
  <si>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</si>
  <si>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</si>
  <si>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</si>
  <si>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</si>
  <si>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</si>
  <si>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</si>
  <si>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</si>
  <si>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</si>
  <si>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</si>
  <si>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</si>
  <si>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</si>
  <si>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</si>
  <si>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</si>
  <si>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</si>
  <si>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</si>
  <si>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</si>
  <si>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</si>
  <si>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</si>
  <si>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</si>
  <si>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</si>
  <si>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</si>
  <si>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</si>
  <si>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</si>
  <si>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</si>
  <si>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</si>
  <si>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</si>
  <si>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</si>
  <si>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</si>
  <si>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</si>
  <si>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</si>
  <si>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</si>
  <si>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</si>
  <si>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</si>
  <si>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</si>
  <si>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</si>
  <si>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</si>
  <si>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</si>
  <si>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</si>
  <si>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</si>
  <si>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</si>
  <si>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</si>
  <si>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</si>
  <si>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</si>
  <si>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</si>
  <si>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</si>
  <si>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</si>
  <si>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</si>
  <si>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</si>
  <si>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</si>
  <si>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</si>
  <si>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</si>
  <si>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</si>
  <si>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</si>
  <si>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</si>
  <si>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</si>
  <si>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</si>
  <si>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</si>
  <si>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</si>
  <si>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</si>
  <si>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</si>
  <si>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</si>
  <si>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</si>
  <si>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</si>
  <si>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</si>
  <si>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</si>
  <si>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</si>
  <si>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</si>
  <si>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</si>
  <si>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</si>
  <si>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</si>
  <si>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</si>
  <si>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</si>
  <si>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</si>
  <si>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</si>
  <si>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</si>
  <si>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</si>
  <si>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</si>
  <si>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</si>
  <si>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</si>
  <si>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</si>
  <si>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</si>
  <si>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</si>
  <si>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</si>
  <si>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</si>
  <si>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</si>
  <si>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</si>
  <si>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</si>
  <si>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</si>
  <si>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</si>
  <si>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</si>
  <si>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</si>
  <si>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</si>
  <si>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</si>
  <si>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</si>
  <si>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</si>
  <si>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</si>
  <si>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</si>
  <si>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</si>
  <si>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</si>
  <si>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</si>
  <si>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</si>
  <si>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</si>
  <si>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</si>
  <si>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</si>
  <si>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</si>
  <si>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</si>
  <si>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</si>
  <si>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</si>
  <si>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</si>
  <si>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</si>
  <si>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</si>
  <si>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</si>
  <si>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</si>
  <si>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</si>
  <si>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</si>
  <si>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</si>
  <si>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</si>
  <si>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</si>
  <si>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</si>
  <si>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</si>
  <si>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</si>
  <si>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</si>
  <si>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</si>
  <si>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</si>
  <si>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</si>
  <si>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</si>
  <si>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</si>
  <si>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</si>
  <si>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</si>
  <si>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</si>
  <si>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</si>
  <si>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</si>
  <si>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</si>
  <si>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</si>
  <si>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</si>
  <si>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</si>
  <si>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</si>
  <si>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</si>
  <si>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</si>
  <si>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</si>
  <si>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</si>
  <si>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</si>
  <si>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</si>
  <si>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</si>
  <si>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</si>
  <si>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</si>
  <si>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</si>
  <si>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</si>
  <si>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</si>
  <si>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</si>
  <si>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</si>
  <si>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</si>
  <si>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</si>
  <si>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</si>
  <si>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</si>
  <si>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</si>
  <si>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</si>
  <si>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</si>
  <si>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</si>
  <si>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</si>
  <si>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</si>
  <si>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</si>
  <si>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</si>
  <si>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</si>
  <si>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</si>
  <si>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</si>
  <si>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</si>
  <si>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</si>
  <si>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</si>
  <si>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</si>
  <si>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</si>
  <si>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</si>
  <si>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</si>
  <si>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</si>
  <si>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</si>
  <si>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</si>
  <si>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</si>
  <si>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</si>
  <si>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</si>
  <si>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</si>
  <si>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</si>
  <si>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</si>
  <si>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</si>
  <si>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</si>
  <si>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</si>
  <si>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</si>
  <si>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</si>
  <si>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</si>
  <si>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</si>
  <si>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</si>
  <si>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</si>
  <si>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</si>
  <si>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</si>
  <si>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</si>
  <si>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</si>
  <si>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</si>
  <si>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</si>
  <si>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</si>
  <si>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</si>
  <si>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</si>
  <si>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</si>
  <si>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</si>
  <si>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</si>
  <si>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</si>
  <si>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</si>
  <si>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</si>
  <si>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</si>
  <si>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</si>
  <si>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</si>
  <si>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</si>
  <si>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</si>
  <si>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</si>
  <si>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</si>
  <si>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</si>
  <si>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</si>
  <si>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</si>
  <si>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</si>
  <si>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</si>
  <si>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</si>
  <si>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</si>
  <si>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</si>
  <si>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</si>
  <si>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</si>
  <si>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</si>
  <si>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</si>
  <si>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</si>
  <si>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</si>
  <si>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</si>
  <si>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</si>
  <si>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</si>
  <si>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</si>
  <si>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</si>
  <si>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</si>
  <si>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</si>
  <si>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</si>
  <si>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</si>
  <si>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</si>
  <si>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</si>
  <si>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</si>
  <si>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</si>
  <si>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</si>
  <si>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</si>
  <si>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</si>
  <si>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</si>
  <si>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</si>
  <si>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</si>
  <si>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</si>
  <si>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</si>
  <si>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</si>
  <si>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</si>
  <si>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</si>
  <si>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</si>
  <si>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</si>
  <si>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</si>
  <si>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</si>
  <si>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</si>
  <si>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</si>
  <si>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</si>
  <si>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</si>
  <si>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</si>
  <si>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</si>
  <si>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</si>
  <si>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</si>
  <si>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</si>
  <si>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</si>
  <si>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</si>
  <si>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</si>
  <si>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</si>
  <si>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</si>
  <si>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</si>
  <si>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</si>
  <si>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</si>
  <si>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</si>
  <si>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</si>
  <si>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</si>
  <si>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</si>
  <si>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</si>
  <si>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</si>
  <si>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</si>
  <si>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</si>
  <si>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</si>
  <si>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</si>
  <si>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</si>
  <si>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</si>
  <si>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</si>
  <si>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</si>
  <si>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</si>
  <si>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</si>
  <si>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</si>
  <si>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</si>
  <si>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</si>
  <si>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</si>
  <si>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</si>
  <si>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</si>
  <si>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</si>
  <si>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</si>
  <si>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</si>
  <si>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</si>
  <si>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</si>
  <si>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</si>
  <si>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</si>
  <si>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</si>
  <si>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</si>
  <si>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</si>
  <si>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</si>
  <si>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</si>
  <si>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</si>
  <si>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</si>
  <si>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</si>
  <si>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</si>
  <si>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</si>
  <si>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</si>
  <si>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</si>
  <si>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</si>
  <si>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</si>
  <si>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</si>
  <si>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</si>
  <si>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</si>
  <si>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</si>
  <si>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</si>
  <si>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</si>
  <si>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</si>
  <si>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</si>
  <si>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</si>
  <si>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</si>
  <si>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</si>
  <si>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</si>
  <si>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</si>
  <si>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</si>
  <si>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</si>
  <si>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</si>
  <si>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</si>
  <si>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</si>
  <si>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</si>
  <si>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</si>
  <si>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</si>
  <si>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</si>
  <si>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</si>
  <si>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</si>
  <si>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</si>
  <si>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</si>
  <si>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</si>
  <si>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</si>
  <si>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</si>
  <si>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</si>
  <si>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</si>
  <si>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</si>
  <si>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</si>
  <si>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</si>
  <si>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</si>
  <si>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</si>
  <si>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</si>
  <si>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</si>
  <si>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</si>
  <si>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</si>
  <si>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</si>
  <si>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</si>
  <si>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</si>
  <si>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</si>
  <si>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</si>
  <si>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</si>
  <si>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</si>
  <si>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</si>
  <si>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</si>
  <si>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</si>
  <si>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</si>
  <si>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</si>
  <si>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</si>
  <si>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</si>
  <si>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</si>
  <si>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</si>
  <si>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</si>
  <si>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</si>
  <si>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</si>
  <si>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</si>
  <si>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</si>
  <si>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</si>
  <si>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</si>
  <si>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</si>
  <si>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</si>
  <si>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</si>
  <si>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</si>
  <si>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</si>
  <si>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</si>
  <si>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</si>
  <si>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</si>
  <si>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</si>
  <si>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</si>
  <si>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</si>
  <si>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</si>
  <si>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</si>
  <si>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</si>
  <si>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</si>
  <si>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</si>
  <si>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</si>
  <si>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</si>
  <si>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</si>
  <si>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</si>
  <si>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</si>
  <si>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</si>
  <si>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</si>
  <si>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</si>
  <si>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</si>
  <si>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</si>
  <si>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</si>
  <si>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</si>
  <si>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</si>
  <si>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</si>
  <si>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</si>
  <si>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</si>
  <si>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</si>
  <si>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</si>
  <si>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</si>
  <si>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</si>
  <si>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</si>
  <si>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</si>
  <si>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</si>
  <si>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</si>
  <si>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</si>
  <si>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</si>
  <si>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</si>
  <si>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</si>
  <si>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</si>
  <si>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</si>
  <si>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</si>
  <si>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</si>
  <si>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</si>
  <si>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</si>
  <si>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</si>
  <si>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</si>
  <si>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</si>
  <si>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</si>
  <si>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</si>
  <si>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</si>
  <si>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</si>
  <si>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</si>
  <si>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</si>
  <si>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</si>
  <si>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</si>
  <si>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</si>
  <si>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</si>
  <si>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</si>
  <si>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</si>
  <si>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</si>
  <si>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</si>
  <si>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</si>
  <si>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</si>
  <si>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</si>
  <si>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</si>
  <si>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</si>
  <si>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</si>
  <si>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</si>
  <si>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</si>
  <si>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</si>
  <si>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</si>
  <si>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</si>
  <si>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</si>
  <si>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</si>
  <si>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</si>
  <si>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</si>
  <si>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</si>
  <si>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</si>
  <si>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</si>
  <si>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</si>
  <si>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</si>
  <si>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</si>
  <si>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</si>
  <si>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</si>
  <si>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</si>
  <si>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</si>
  <si>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</si>
  <si>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</si>
  <si>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</si>
  <si>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</si>
  <si>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</si>
  <si>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</si>
  <si>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</si>
  <si>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</si>
  <si>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</si>
  <si>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</si>
  <si>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</si>
  <si>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</si>
  <si>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</si>
  <si>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</si>
  <si>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</si>
  <si>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</si>
  <si>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</si>
  <si>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</si>
  <si>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</si>
  <si>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</si>
  <si>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</si>
  <si>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</si>
  <si>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</si>
  <si>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</si>
  <si>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</si>
  <si>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</si>
  <si>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</si>
  <si>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</si>
  <si>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</si>
  <si>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</si>
  <si>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</si>
  <si>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</si>
  <si>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</si>
  <si>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</si>
  <si>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</si>
  <si>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</si>
  <si>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</si>
  <si>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</si>
  <si>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</si>
  <si>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</si>
  <si>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</si>
  <si>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</si>
  <si>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</si>
  <si>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</si>
  <si>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</si>
  <si>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</si>
  <si>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</si>
  <si>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</si>
  <si>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</si>
  <si>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</si>
  <si>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</si>
  <si>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</si>
  <si>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</si>
  <si>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</si>
  <si>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</si>
  <si>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</si>
  <si>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</si>
  <si>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</si>
  <si>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</si>
  <si>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</si>
  <si>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</si>
  <si>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</si>
  <si>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</si>
  <si>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</si>
  <si>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</si>
  <si>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</si>
  <si>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</si>
  <si>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</si>
  <si>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</si>
  <si>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</si>
  <si>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</si>
  <si>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</si>
  <si>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</si>
  <si>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</si>
  <si>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</si>
  <si>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</si>
  <si>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</si>
  <si>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</si>
  <si>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</si>
  <si>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</si>
  <si>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</si>
  <si>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</si>
  <si>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</si>
  <si>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</si>
  <si>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</si>
  <si>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</si>
  <si>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</si>
  <si>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</si>
  <si>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</si>
  <si>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</si>
  <si>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</si>
  <si>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</si>
  <si>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</si>
  <si>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</si>
  <si>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</si>
  <si>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</si>
  <si>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</si>
  <si>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</si>
  <si>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</si>
  <si>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</si>
  <si>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</si>
  <si>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</si>
  <si>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</si>
  <si>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</si>
  <si>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</si>
  <si>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</si>
  <si>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</si>
  <si>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</si>
  <si>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</si>
  <si>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</si>
  <si>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</si>
  <si>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</si>
  <si>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</si>
  <si>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</si>
  <si>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</si>
  <si>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</si>
  <si>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</si>
  <si>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</si>
  <si>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</si>
  <si>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</si>
  <si>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</si>
  <si>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</si>
  <si>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</si>
  <si>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</si>
  <si>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</si>
  <si>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</si>
  <si>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</si>
  <si>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</si>
  <si>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</si>
  <si>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</si>
  <si>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</si>
  <si>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</si>
  <si>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</si>
  <si>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</si>
  <si>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</si>
  <si>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</si>
  <si>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</si>
  <si>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</si>
  <si>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</si>
  <si>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</si>
  <si>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</si>
  <si>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</si>
  <si>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</si>
  <si>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</si>
  <si>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</si>
  <si>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</si>
  <si>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</si>
  <si>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</si>
  <si>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</si>
  <si>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</si>
  <si>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</si>
  <si>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</si>
  <si>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</si>
  <si>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</si>
  <si>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</si>
  <si>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</si>
  <si>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</si>
  <si>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</si>
  <si>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</si>
  <si>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</si>
  <si>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</si>
  <si>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</si>
  <si>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</si>
  <si>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</si>
  <si>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</si>
  <si>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</si>
  <si>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</si>
  <si>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</si>
  <si>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</si>
  <si>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</si>
  <si>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</si>
  <si>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</si>
  <si>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</si>
  <si>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</si>
  <si>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</si>
  <si>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</si>
  <si>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</si>
  <si>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</si>
  <si>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</si>
  <si>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</si>
  <si>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</si>
  <si>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</si>
  <si>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</si>
  <si>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</si>
  <si>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</si>
  <si>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</si>
  <si>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</si>
  <si>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</si>
  <si>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</si>
  <si>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</si>
  <si>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</si>
  <si>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</si>
  <si>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</si>
  <si>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</si>
  <si>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</si>
  <si>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</si>
  <si>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</si>
  <si>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</si>
  <si>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</si>
  <si>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</si>
  <si>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</si>
  <si>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</si>
  <si>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</si>
  <si>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</si>
  <si>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</si>
  <si>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</si>
  <si>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</si>
  <si>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</si>
  <si>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</si>
  <si>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</si>
  <si>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</si>
  <si>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</si>
  <si>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</si>
  <si>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</si>
  <si>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</si>
  <si>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</si>
  <si>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</si>
  <si>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</si>
  <si>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</si>
  <si>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</si>
  <si>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</si>
  <si>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</si>
  <si>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</si>
  <si>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</si>
  <si>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</si>
  <si>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</si>
  <si>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</si>
  <si>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</si>
  <si>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</si>
  <si>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</si>
  <si>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</si>
  <si>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</si>
  <si>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</si>
  <si>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</si>
  <si>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</si>
  <si>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</si>
  <si>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</si>
  <si>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</si>
  <si>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</si>
  <si>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</si>
  <si>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</si>
  <si>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</si>
  <si>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</si>
  <si>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</si>
  <si>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</si>
  <si>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</si>
  <si>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</si>
  <si>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</si>
  <si>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</si>
  <si>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</si>
  <si>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</si>
  <si>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</si>
  <si>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</si>
  <si>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</si>
  <si>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</si>
  <si>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</si>
  <si>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</si>
  <si>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</si>
  <si>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</si>
  <si>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</si>
  <si>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</si>
  <si>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</si>
  <si>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</si>
  <si>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</si>
  <si>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</si>
  <si>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</si>
  <si>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</si>
  <si>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</si>
  <si>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</si>
  <si>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</si>
  <si>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</si>
  <si>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</si>
  <si>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</si>
  <si>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</si>
  <si>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</si>
  <si>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</si>
  <si>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</si>
  <si>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</si>
  <si>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</si>
  <si>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</si>
  <si>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</si>
  <si>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</si>
  <si>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</si>
  <si>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</si>
  <si>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</si>
  <si>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</si>
  <si>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</si>
  <si>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</si>
  <si>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</si>
  <si>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</si>
  <si>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</si>
  <si>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</si>
  <si>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</si>
  <si>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</si>
  <si>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</si>
  <si>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</si>
  <si>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</si>
  <si>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</si>
  <si>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</si>
  <si>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</si>
  <si>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</si>
  <si>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</si>
  <si>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</si>
  <si>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</si>
  <si>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</si>
  <si>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</si>
  <si>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</si>
  <si>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</si>
  <si>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</si>
  <si>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</si>
  <si>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</si>
  <si>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</si>
  <si>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</si>
  <si>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</si>
  <si>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</si>
  <si>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</si>
  <si>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</si>
  <si>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</si>
  <si>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</si>
  <si>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</si>
  <si>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</si>
  <si>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</si>
  <si>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</si>
  <si>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</si>
  <si>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</si>
  <si>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</si>
  <si>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</si>
  <si>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</si>
  <si>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</si>
  <si>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</si>
  <si>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</si>
  <si>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</si>
  <si>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</si>
  <si>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</si>
  <si>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</si>
  <si>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</si>
  <si>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</si>
  <si>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</si>
  <si>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</si>
  <si>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</si>
  <si>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</si>
  <si>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</si>
  <si>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</si>
  <si>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</si>
  <si>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</si>
  <si>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</si>
  <si>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</si>
  <si>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</si>
  <si>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</si>
  <si>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</si>
  <si>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</si>
  <si>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</si>
  <si>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</si>
  <si>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</si>
  <si>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</si>
  <si>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</si>
  <si>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</si>
  <si>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</si>
  <si>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</si>
  <si>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</si>
  <si>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</si>
  <si>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</si>
  <si>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</si>
  <si>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</si>
  <si>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</si>
  <si>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</si>
  <si>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</si>
  <si>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</si>
  <si>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</si>
  <si>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</si>
  <si>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</si>
  <si>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</si>
  <si>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</si>
  <si>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</si>
  <si>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</si>
  <si>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</si>
  <si>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</si>
  <si>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</si>
  <si>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</si>
  <si>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</si>
  <si>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</si>
  <si>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</si>
  <si>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</si>
  <si>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</si>
  <si>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</si>
  <si>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</si>
  <si>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</si>
  <si>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</si>
  <si>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</si>
  <si>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</si>
  <si>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</si>
  <si>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</si>
  <si>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</si>
  <si>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</si>
  <si>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</si>
  <si>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</si>
  <si>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</si>
  <si>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</si>
  <si>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</si>
  <si>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</si>
  <si>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</si>
  <si>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</si>
  <si>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</si>
  <si>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</si>
  <si>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</si>
  <si>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</si>
  <si>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</si>
  <si>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</si>
  <si>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</si>
  <si>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</si>
  <si>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</si>
  <si>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</si>
  <si>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</si>
  <si>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</si>
  <si>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</si>
  <si>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</si>
  <si>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</si>
  <si>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</si>
  <si>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</si>
  <si>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</si>
  <si>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</si>
  <si>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</si>
  <si>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</si>
  <si>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</si>
  <si>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</si>
  <si>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</si>
  <si>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</si>
  <si>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</si>
  <si>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</si>
  <si>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</si>
  <si>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</si>
  <si>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</si>
  <si>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</si>
  <si>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</si>
  <si>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</si>
  <si>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</si>
  <si>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</si>
  <si>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</si>
  <si>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</si>
  <si>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</si>
  <si>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</si>
  <si>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</si>
  <si>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</si>
  <si>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</si>
  <si>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</si>
  <si>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</si>
  <si>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</si>
  <si>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</si>
  <si>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</si>
  <si>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</si>
  <si>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</si>
  <si>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</si>
  <si>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</si>
  <si>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</si>
  <si>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</si>
  <si>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</si>
  <si>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</si>
  <si>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</si>
  <si>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</si>
  <si>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</si>
  <si>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</si>
  <si>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</si>
  <si>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</si>
  <si>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</si>
  <si>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</si>
  <si>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</si>
  <si>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</si>
  <si>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</si>
  <si>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</si>
  <si>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</si>
  <si>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</si>
  <si>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</si>
  <si>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</si>
  <si>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</si>
  <si>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</si>
  <si>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</si>
  <si>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</si>
  <si>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</si>
  <si>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</si>
  <si>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</si>
  <si>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</si>
  <si>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</si>
  <si>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</si>
  <si>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</si>
  <si>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</si>
  <si>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</si>
  <si>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</si>
  <si>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</si>
  <si>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</si>
  <si>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</si>
  <si>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</si>
  <si>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</si>
  <si>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</si>
  <si>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</si>
  <si>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</si>
  <si>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</si>
  <si>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</si>
  <si>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</si>
  <si>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</si>
  <si>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</si>
  <si>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</si>
  <si>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</si>
  <si>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</si>
  <si>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</si>
  <si>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</si>
  <si>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</si>
  <si>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</si>
  <si>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</si>
  <si>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</si>
  <si>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</si>
  <si>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</si>
  <si>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</si>
  <si>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</si>
  <si>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</si>
  <si>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</si>
  <si>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</si>
  <si>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</si>
  <si>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</si>
  <si>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</si>
  <si>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</si>
  <si>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</si>
  <si>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</si>
  <si>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</si>
  <si>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</si>
  <si>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</si>
  <si>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</si>
  <si>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</si>
  <si>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</si>
  <si>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</si>
  <si>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</si>
  <si>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</si>
  <si>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</si>
  <si>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</si>
  <si>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</si>
  <si>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</si>
  <si>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</si>
  <si>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</si>
  <si>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</si>
  <si>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</si>
  <si>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</si>
  <si>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</si>
  <si>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</si>
  <si>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</si>
  <si>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</si>
  <si>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</si>
  <si>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</si>
  <si>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</si>
  <si>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</si>
  <si>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</si>
  <si>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</si>
  <si>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</si>
  <si>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</si>
  <si>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</si>
  <si>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</si>
  <si>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</si>
  <si>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</si>
  <si>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</si>
  <si>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</si>
  <si>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</si>
  <si>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</si>
  <si>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</si>
  <si>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</si>
  <si>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</si>
  <si>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</si>
  <si>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</si>
  <si>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</si>
  <si>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</si>
  <si>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</si>
  <si>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</si>
  <si>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</si>
  <si>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</si>
  <si>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</si>
  <si>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</si>
  <si>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</si>
  <si>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</si>
  <si>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</si>
  <si>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</si>
  <si>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</si>
  <si>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</si>
  <si>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</si>
  <si>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</si>
  <si>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</si>
  <si>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</si>
  <si>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</si>
  <si>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</si>
  <si>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</si>
  <si>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</si>
  <si>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</si>
  <si>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</si>
  <si>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</si>
  <si>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</si>
  <si>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</si>
  <si>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</si>
  <si>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</si>
  <si>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</si>
  <si>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</si>
  <si>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</si>
  <si>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</si>
  <si>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</si>
  <si>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</si>
  <si>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</si>
  <si>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</si>
  <si>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</si>
  <si>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</si>
  <si>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</si>
  <si>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</si>
  <si>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</si>
  <si>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</si>
  <si>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</si>
  <si>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</si>
  <si>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</si>
  <si>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</si>
  <si>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</si>
  <si>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</si>
  <si>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</si>
  <si>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</si>
  <si>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</si>
  <si>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</si>
  <si>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</si>
  <si>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</si>
  <si>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</si>
  <si>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</si>
  <si>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</si>
  <si>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</si>
  <si>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</si>
  <si>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</si>
  <si>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</si>
  <si>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</si>
  <si>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</si>
  <si>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</si>
  <si>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</si>
  <si>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</si>
  <si>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</si>
  <si>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</si>
  <si>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</si>
  <si>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</si>
  <si>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</si>
  <si>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</si>
  <si>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</si>
  <si>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</si>
  <si>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</si>
  <si>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</si>
  <si>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</si>
  <si>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</si>
  <si>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</si>
  <si>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</si>
  <si>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</si>
  <si>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</si>
  <si>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</si>
  <si>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</si>
  <si>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</si>
  <si>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</si>
  <si>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</si>
  <si>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</si>
  <si>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</si>
  <si>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</si>
  <si>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</si>
  <si>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</si>
  <si>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</si>
  <si>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</si>
  <si>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</si>
  <si>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</si>
  <si>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</si>
  <si>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</si>
  <si>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</si>
  <si>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</si>
  <si>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</si>
  <si>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</si>
  <si>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</si>
  <si>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</si>
  <si>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</si>
  <si>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</si>
  <si>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</si>
  <si>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</si>
  <si>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</si>
  <si>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</si>
  <si>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</si>
  <si>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</si>
  <si>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</si>
  <si>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</si>
  <si>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</si>
  <si>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</si>
  <si>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</si>
  <si>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</si>
  <si>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</si>
  <si>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</si>
  <si>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</si>
  <si>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</si>
  <si>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</si>
  <si>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</si>
  <si>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</si>
  <si>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</si>
  <si>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</si>
  <si>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</si>
  <si>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</si>
  <si>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</si>
  <si>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</si>
  <si>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</si>
  <si>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</si>
  <si>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</si>
  <si>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</si>
  <si>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</si>
  <si>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</si>
  <si>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</si>
  <si>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</si>
  <si>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</si>
  <si>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</si>
  <si>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</si>
  <si>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</si>
  <si>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</si>
  <si>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</si>
  <si>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</si>
  <si>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</si>
  <si>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</si>
  <si>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</si>
  <si>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</si>
  <si>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</si>
  <si>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</si>
  <si>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</si>
  <si>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</si>
  <si>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</si>
  <si>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</si>
  <si>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</si>
  <si>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</si>
  <si>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</si>
  <si>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</si>
  <si>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</si>
  <si>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</si>
  <si>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</si>
  <si>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</si>
  <si>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</si>
  <si>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</si>
  <si>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</si>
  <si>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</si>
  <si>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</si>
  <si>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</si>
  <si>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</si>
  <si>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</si>
  <si>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</si>
  <si>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</si>
  <si>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</si>
  <si>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</si>
  <si>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</si>
  <si>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</si>
  <si>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</si>
  <si>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</si>
  <si>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</si>
  <si>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</si>
  <si>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</si>
  <si>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</si>
  <si>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</si>
  <si>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</si>
  <si>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</si>
  <si>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</si>
  <si>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</si>
  <si>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</si>
  <si>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</si>
  <si>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</si>
  <si>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</si>
  <si>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</si>
  <si>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</si>
  <si>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</si>
  <si>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</si>
  <si>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</si>
  <si>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</si>
  <si>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</si>
  <si>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</si>
  <si>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</si>
  <si>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</si>
  <si>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</si>
  <si>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</si>
  <si>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</si>
  <si>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</si>
  <si>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</si>
  <si>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</si>
  <si>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</si>
  <si>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</si>
  <si>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</si>
  <si>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</si>
  <si>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</si>
  <si>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</si>
  <si>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</si>
  <si>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</si>
  <si>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</si>
  <si>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</si>
  <si>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</si>
  <si>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</si>
  <si>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</si>
  <si>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</si>
  <si>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</si>
  <si>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</si>
  <si>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</si>
  <si>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</si>
  <si>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</si>
  <si>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</si>
  <si>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</si>
  <si>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</si>
  <si>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</si>
  <si>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</si>
  <si>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</si>
  <si>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</si>
  <si>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</si>
  <si>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</si>
  <si>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</si>
  <si>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</si>
  <si>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</si>
  <si>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</si>
  <si>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</si>
  <si>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</si>
  <si>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</si>
  <si>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</si>
  <si>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</si>
  <si>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</si>
  <si>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</si>
  <si>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</si>
  <si>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</si>
  <si>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</si>
  <si>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</si>
  <si>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</si>
  <si>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</si>
  <si>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</si>
  <si>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</si>
  <si>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</si>
  <si>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</si>
  <si>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</si>
  <si>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</si>
  <si>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</si>
  <si>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</si>
  <si>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</si>
  <si>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</si>
  <si>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</si>
  <si>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</si>
  <si>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</si>
  <si>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</si>
  <si>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</si>
  <si>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</si>
  <si>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</si>
  <si>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</si>
  <si>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</si>
  <si>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</si>
  <si>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</si>
  <si>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</si>
  <si>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</si>
  <si>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</si>
  <si>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</si>
  <si>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</si>
  <si>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</si>
  <si>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</si>
  <si>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</si>
  <si>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</si>
  <si>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</si>
  <si>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</si>
  <si>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</si>
  <si>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</si>
  <si>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</si>
  <si>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</si>
  <si>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</si>
  <si>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</si>
  <si>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</si>
  <si>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</si>
  <si>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</si>
  <si>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</si>
  <si>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</si>
  <si>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</si>
  <si>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</si>
  <si>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</si>
  <si>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</si>
  <si>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</si>
  <si>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</si>
  <si>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</si>
  <si>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</si>
  <si>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</si>
  <si>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</si>
  <si>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</si>
  <si>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</si>
  <si>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</si>
  <si>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</si>
  <si>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</si>
  <si>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</si>
  <si>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</si>
  <si>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</si>
  <si>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</si>
  <si>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</si>
  <si>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</si>
  <si>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</si>
  <si>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</si>
  <si>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</si>
  <si>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</si>
  <si>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</si>
  <si>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</si>
  <si>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</si>
  <si>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</si>
  <si>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</si>
  <si>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</si>
  <si>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</si>
  <si>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</si>
  <si>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</si>
  <si>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</si>
  <si>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</si>
  <si>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</si>
  <si>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</si>
  <si>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</si>
  <si>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</si>
  <si>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</si>
  <si>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</si>
  <si>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</si>
  <si>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</si>
  <si>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</si>
  <si>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</si>
  <si>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</si>
  <si>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</si>
  <si>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</si>
  <si>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</si>
  <si>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</si>
  <si>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</si>
  <si>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</si>
  <si>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</si>
  <si>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</si>
  <si>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</si>
  <si>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</si>
  <si>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</si>
  <si>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</si>
  <si>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</si>
  <si>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</si>
  <si>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</si>
  <si>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</si>
  <si>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</si>
  <si>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</si>
  <si>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</si>
  <si>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</si>
  <si>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</si>
  <si>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</si>
  <si>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</si>
  <si>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</si>
  <si>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</si>
  <si>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</si>
  <si>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</si>
  <si>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</si>
  <si>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</si>
  <si>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</si>
  <si>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</si>
  <si>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</si>
  <si>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</si>
  <si>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</si>
  <si>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</si>
  <si>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</si>
  <si>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</si>
  <si>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</si>
  <si>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</si>
  <si>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</si>
  <si>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</si>
  <si>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</si>
  <si>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</si>
  <si>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</si>
  <si>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</si>
  <si>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</si>
  <si>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</si>
  <si>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</si>
  <si>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</si>
  <si>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</si>
  <si>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</si>
  <si>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</si>
  <si>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</si>
  <si>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</si>
  <si>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</si>
  <si>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</si>
  <si>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</si>
  <si>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</si>
  <si>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</si>
  <si>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</si>
  <si>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</si>
  <si>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</si>
  <si>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</si>
  <si>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</si>
  <si>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</si>
  <si>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</si>
  <si>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</si>
  <si>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</si>
  <si>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</si>
  <si>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</si>
  <si>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</si>
  <si>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</si>
  <si>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</si>
  <si>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</si>
  <si>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</si>
  <si>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</si>
  <si>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</si>
  <si>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</si>
  <si>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</si>
  <si>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</si>
  <si>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</si>
  <si>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</si>
  <si>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</si>
  <si>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</si>
  <si>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</si>
  <si>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</si>
  <si>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</si>
  <si>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</si>
  <si>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</si>
  <si>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</si>
  <si>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</si>
  <si>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</si>
  <si>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</si>
  <si>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</si>
  <si>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</si>
  <si>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</si>
  <si>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</si>
  <si>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</si>
  <si>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</si>
  <si>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</si>
  <si>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</si>
  <si>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</si>
  <si>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</si>
  <si>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</si>
  <si>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</si>
  <si>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</si>
  <si>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</si>
  <si>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</si>
  <si>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</si>
  <si>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</si>
  <si>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</si>
  <si>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</si>
  <si>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</si>
  <si>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</si>
  <si>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</si>
  <si>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</si>
  <si>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</si>
  <si>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</si>
  <si>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</si>
  <si>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</si>
  <si>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</si>
  <si>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</si>
  <si>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</si>
  <si>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</si>
  <si>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</si>
  <si>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</si>
  <si>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</si>
  <si>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</si>
  <si>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</si>
  <si>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</si>
  <si>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</si>
  <si>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</si>
  <si>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</si>
  <si>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</si>
  <si>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</si>
  <si>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</si>
  <si>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</si>
  <si>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</si>
  <si>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</si>
  <si>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</si>
  <si>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</si>
  <si>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</si>
  <si>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</si>
  <si>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</si>
  <si>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</si>
  <si>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</si>
  <si>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</si>
  <si>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</si>
  <si>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</si>
  <si>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</si>
  <si>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</si>
  <si>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</si>
  <si>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</si>
  <si>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</si>
  <si>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</si>
  <si>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</si>
  <si>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</si>
  <si>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</si>
  <si>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</si>
  <si>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</si>
  <si>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</si>
  <si>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</si>
  <si>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</si>
  <si>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</si>
  <si>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</si>
  <si>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</si>
  <si>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</si>
  <si>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</si>
  <si>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</si>
  <si>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</si>
  <si>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</si>
  <si>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</si>
  <si>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</si>
  <si>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</si>
  <si>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</si>
  <si>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</si>
  <si>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</si>
  <si>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</si>
  <si>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</si>
  <si>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</si>
  <si>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</si>
  <si>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</si>
  <si>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</si>
  <si>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</si>
  <si>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</si>
  <si>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</si>
  <si>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</si>
  <si>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</si>
  <si>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</si>
  <si>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</si>
  <si>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</si>
  <si>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</si>
  <si>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</si>
  <si>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</si>
  <si>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</si>
  <si>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</si>
  <si>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</si>
  <si>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</si>
  <si>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</si>
  <si>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</si>
  <si>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</si>
  <si>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</si>
  <si>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</si>
  <si>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</si>
  <si>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</si>
  <si>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</si>
  <si>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</si>
  <si>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</si>
  <si>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</si>
  <si>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</si>
  <si>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</si>
  <si>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</si>
  <si>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</si>
  <si>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</si>
  <si>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</si>
  <si>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</si>
  <si>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</si>
  <si>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</si>
  <si>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</si>
  <si>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</si>
  <si>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</si>
  <si>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</si>
  <si>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</si>
  <si>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</si>
  <si>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</si>
  <si>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</si>
  <si>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</si>
  <si>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</si>
  <si>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</si>
  <si>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</si>
  <si>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</si>
  <si>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</si>
  <si>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</si>
  <si>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</si>
  <si>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</si>
  <si>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</si>
  <si>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</si>
  <si>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</si>
  <si>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</si>
  <si>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</si>
  <si>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</si>
  <si>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</si>
  <si>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</si>
  <si>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</si>
  <si>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</si>
  <si>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</si>
  <si>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</si>
  <si>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</si>
  <si>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</si>
  <si>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</si>
  <si>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</si>
  <si>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</si>
  <si>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</si>
  <si>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</si>
  <si>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</si>
  <si>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</si>
  <si>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</si>
  <si>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</si>
  <si>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</si>
  <si>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</si>
  <si>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</si>
  <si>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</si>
  <si>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</si>
  <si>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</si>
  <si>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</si>
  <si>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</si>
  <si>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</si>
  <si>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</si>
  <si>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</si>
  <si>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</si>
  <si>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</si>
  <si>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</si>
  <si>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</si>
  <si>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</si>
  <si>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</si>
  <si>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</si>
  <si>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</si>
  <si>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</si>
  <si>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</si>
  <si>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</si>
  <si>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</si>
  <si>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</si>
  <si>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</si>
  <si>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</si>
  <si>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</si>
  <si>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</si>
  <si>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</si>
  <si>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</si>
  <si>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</si>
  <si>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</si>
  <si>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</si>
  <si>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</si>
  <si>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</si>
  <si>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</si>
  <si>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</si>
  <si>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</si>
  <si>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</si>
  <si>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</si>
  <si>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</si>
  <si>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</si>
  <si>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</si>
  <si>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</si>
  <si>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</si>
  <si>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</si>
  <si>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</si>
  <si>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</si>
  <si>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</si>
  <si>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</si>
  <si>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</si>
  <si>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</si>
  <si>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</si>
  <si>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</si>
  <si>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</si>
  <si>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</si>
  <si>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</si>
  <si>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</si>
  <si>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</si>
  <si>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</si>
  <si>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</si>
  <si>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</si>
  <si>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</si>
  <si>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</si>
  <si>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</si>
  <si>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</si>
  <si>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</si>
  <si>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</si>
  <si>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</si>
  <si>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</si>
  <si>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</si>
  <si>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</si>
  <si>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</si>
  <si>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</si>
  <si>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</si>
  <si>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</si>
  <si>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</si>
  <si>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</si>
  <si>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</si>
  <si>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</si>
  <si>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</si>
  <si>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</si>
  <si>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</si>
  <si>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</si>
  <si>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</si>
  <si>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</si>
  <si>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</si>
  <si>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</si>
  <si>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</si>
  <si>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</si>
  <si>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</si>
  <si>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</si>
  <si>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</si>
  <si>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</si>
  <si>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</si>
  <si>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</si>
  <si>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</si>
  <si>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</si>
  <si>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</si>
  <si>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</si>
  <si>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</si>
  <si>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</si>
  <si>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</si>
  <si>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</si>
  <si>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</si>
  <si>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</si>
  <si>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</si>
  <si>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</si>
  <si>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</si>
  <si>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</si>
  <si>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</si>
  <si>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</si>
  <si>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</si>
  <si>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</si>
  <si>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</si>
  <si>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</si>
  <si>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</si>
  <si>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</si>
  <si>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</si>
  <si>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</si>
  <si>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</si>
  <si>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</si>
  <si>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</si>
  <si>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</si>
  <si>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</si>
  <si>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</si>
  <si>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</si>
  <si>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</si>
  <si>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</si>
  <si>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</si>
  <si>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</si>
  <si>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</si>
  <si>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</si>
  <si>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</si>
  <si>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</si>
  <si>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</si>
  <si>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</si>
  <si>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</si>
  <si>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</si>
  <si>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</si>
  <si>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</si>
  <si>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</si>
  <si>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</si>
  <si>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</si>
  <si>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</si>
  <si>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</si>
  <si>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</si>
  <si>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</si>
  <si>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</si>
  <si>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</si>
  <si>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</si>
  <si>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</si>
  <si>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</si>
  <si>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</si>
  <si>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</si>
  <si>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</si>
  <si>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</si>
  <si>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</si>
  <si>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</si>
  <si>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</si>
  <si>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</si>
  <si>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</si>
  <si>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</si>
  <si>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</si>
  <si>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</si>
  <si>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</si>
  <si>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</si>
  <si>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</si>
  <si>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</si>
  <si>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</si>
  <si>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</si>
  <si>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</si>
  <si>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</si>
  <si>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</si>
  <si>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</si>
  <si>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</si>
  <si>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</si>
  <si>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</si>
  <si>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</si>
  <si>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</si>
  <si>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</si>
  <si>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</si>
  <si>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</si>
  <si>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</si>
  <si>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</si>
  <si>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</si>
  <si>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</si>
  <si>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</si>
  <si>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</si>
  <si>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</si>
  <si>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</si>
  <si>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</si>
  <si>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</si>
  <si>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</si>
  <si>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</si>
  <si>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</si>
  <si>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</si>
  <si>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</si>
  <si>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</si>
  <si>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</si>
  <si>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</si>
  <si>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</si>
  <si>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</si>
  <si>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</si>
  <si>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</si>
  <si>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</si>
  <si>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</si>
  <si>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</si>
  <si>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</si>
  <si>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</si>
  <si>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</si>
  <si>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</si>
  <si>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</si>
  <si>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</si>
  <si>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</si>
  <si>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</si>
  <si>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</si>
  <si>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</si>
  <si>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</si>
  <si>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</si>
  <si>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</si>
  <si>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</si>
  <si>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</si>
  <si>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</si>
  <si>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</si>
  <si>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</si>
  <si>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</si>
  <si>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</si>
  <si>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</si>
  <si>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</si>
  <si>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</si>
  <si>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</si>
  <si>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</si>
  <si>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</si>
  <si>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</si>
  <si>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</si>
  <si>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</si>
  <si>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</si>
  <si>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</si>
  <si>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</si>
  <si>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</si>
  <si>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</si>
  <si>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</si>
  <si>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</si>
  <si>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</si>
  <si>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</si>
  <si>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</si>
  <si>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</si>
  <si>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</si>
  <si>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</si>
  <si>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</si>
  <si>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</si>
  <si>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</si>
  <si>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</si>
  <si>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</si>
  <si>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</si>
  <si>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</si>
  <si>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</si>
  <si>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</si>
  <si>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</si>
  <si>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</si>
  <si>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</si>
  <si>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</si>
  <si>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</si>
  <si>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</si>
  <si>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</si>
  <si>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</si>
  <si>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</si>
  <si>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</si>
  <si>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</si>
  <si>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</si>
  <si>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</si>
  <si>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</si>
  <si>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</si>
  <si>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</si>
  <si>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</si>
  <si>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</si>
  <si>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</si>
  <si>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</si>
  <si>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</si>
  <si>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</si>
  <si>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</si>
  <si>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</si>
  <si>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</si>
  <si>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</si>
  <si>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</si>
  <si>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</si>
  <si>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</si>
  <si>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</si>
  <si>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</si>
  <si>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</si>
  <si>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</si>
  <si>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</si>
  <si>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</si>
  <si>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</si>
  <si>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</si>
  <si>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</si>
  <si>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</si>
  <si>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</si>
  <si>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</si>
  <si>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</si>
  <si>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</si>
  <si>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</si>
  <si>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</si>
  <si>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</si>
  <si>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</si>
  <si>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</si>
  <si>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</si>
  <si>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</si>
  <si>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</si>
  <si>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</si>
  <si>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</si>
  <si>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</si>
  <si>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</si>
  <si>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</si>
  <si>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</si>
  <si>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</si>
  <si>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</si>
  <si>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</si>
  <si>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</si>
  <si>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</si>
  <si>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</si>
  <si>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</si>
  <si>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</si>
  <si>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</si>
  <si>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</si>
  <si>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</si>
  <si>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</si>
  <si>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</si>
  <si>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</si>
  <si>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</si>
  <si>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</si>
  <si>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</si>
  <si>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</si>
  <si>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</si>
  <si>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</si>
  <si>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</si>
  <si>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</si>
  <si>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</si>
  <si>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</si>
  <si>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</si>
  <si>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</si>
  <si>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</si>
  <si>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</si>
  <si>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</si>
  <si>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</si>
  <si>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</si>
  <si>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</si>
  <si>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</si>
  <si>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</si>
  <si>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</si>
  <si>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</si>
  <si>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</si>
  <si>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</si>
  <si>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</si>
  <si>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</si>
  <si>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</si>
  <si>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</si>
  <si>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</si>
  <si>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</si>
  <si>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</si>
  <si>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</si>
  <si>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</si>
  <si>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</si>
  <si>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</si>
  <si>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</si>
  <si>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</si>
  <si>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</si>
  <si>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</si>
  <si>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</si>
  <si>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</si>
  <si>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</si>
  <si>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</si>
  <si>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</si>
  <si>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</si>
  <si>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</si>
  <si>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</si>
  <si>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</si>
  <si>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</si>
  <si>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</si>
  <si>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</si>
  <si>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</si>
  <si>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</si>
  <si>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</si>
  <si>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</si>
  <si>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</si>
  <si>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</si>
  <si>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</si>
  <si>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</si>
  <si>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</si>
  <si>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</si>
  <si>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</si>
  <si>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</si>
  <si>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</si>
  <si>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</si>
  <si>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</si>
  <si>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</si>
  <si>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</si>
  <si>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</si>
  <si>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</si>
  <si>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</si>
  <si>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</si>
  <si>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</si>
  <si>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</si>
  <si>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</si>
  <si>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</si>
  <si>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</si>
  <si>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</si>
  <si>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</si>
  <si>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</si>
  <si>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</si>
  <si>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</si>
  <si>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</si>
  <si>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</si>
  <si>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</si>
  <si>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</si>
  <si>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</si>
  <si>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</si>
  <si>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</si>
  <si>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</si>
  <si>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</si>
  <si>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</si>
  <si>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</si>
  <si>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</si>
  <si>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</si>
  <si>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</si>
  <si>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</si>
  <si>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</si>
  <si>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</si>
  <si>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</si>
  <si>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</si>
  <si>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</si>
  <si>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</si>
  <si>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</si>
  <si>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</si>
  <si>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</si>
  <si>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</si>
  <si>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</si>
  <si>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</si>
  <si>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</si>
  <si>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</si>
  <si>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</si>
  <si>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</si>
  <si>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</si>
  <si>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</si>
  <si>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</si>
  <si>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</si>
  <si>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</si>
  <si>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</si>
  <si>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</si>
  <si>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</si>
  <si>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</si>
  <si>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</si>
  <si>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</si>
  <si>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</si>
  <si>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</si>
  <si>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</si>
  <si>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</si>
  <si>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</si>
  <si>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</si>
  <si>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</si>
  <si>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</si>
  <si>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</si>
  <si>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</si>
  <si>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</si>
  <si>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</si>
  <si>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</si>
  <si>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</si>
  <si>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</si>
  <si>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</si>
  <si>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</si>
  <si>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</si>
  <si>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</si>
  <si>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</si>
  <si>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</si>
  <si>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</si>
  <si>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</si>
  <si>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</si>
  <si>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</si>
  <si>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</si>
  <si>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</si>
  <si>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</si>
  <si>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</si>
  <si>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</si>
  <si>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</si>
  <si>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</si>
  <si>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</si>
  <si>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</si>
  <si>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</si>
  <si>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</si>
  <si>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</si>
  <si>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</si>
  <si>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</si>
  <si>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</si>
  <si>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</si>
  <si>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</si>
  <si>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</si>
  <si>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</si>
  <si>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</si>
  <si>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</si>
  <si>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</si>
  <si>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</si>
  <si>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</si>
  <si>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</si>
  <si>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</si>
  <si>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</si>
  <si>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</si>
  <si>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</si>
  <si>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</si>
  <si>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</si>
  <si>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</si>
  <si>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</si>
  <si>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</si>
  <si>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</si>
  <si>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</si>
  <si>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</si>
  <si>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</si>
  <si>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</si>
  <si>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</si>
  <si>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</si>
  <si>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</si>
  <si>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</si>
  <si>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</si>
  <si>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</si>
  <si>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</si>
  <si>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</si>
  <si>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</si>
  <si>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</si>
  <si>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</si>
  <si>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</si>
  <si>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</si>
  <si>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</si>
  <si>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</si>
  <si>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</si>
  <si>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</si>
  <si>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</si>
  <si>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</si>
  <si>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</si>
  <si>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</si>
  <si>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</si>
  <si>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</si>
  <si>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</si>
  <si>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</si>
  <si>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</si>
  <si>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</si>
  <si>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</si>
  <si>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</si>
  <si>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</si>
  <si>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</si>
  <si>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</si>
  <si>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</si>
  <si>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</si>
  <si>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</si>
  <si>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</si>
  <si>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</si>
  <si>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</si>
  <si>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</si>
  <si>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</si>
  <si>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</si>
  <si>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</si>
  <si>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</si>
  <si>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</si>
  <si>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</si>
  <si>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</si>
  <si>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</si>
  <si>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</si>
  <si>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</si>
  <si>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</si>
  <si>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</si>
  <si>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</si>
  <si>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</si>
  <si>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</si>
  <si>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</si>
  <si>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</si>
  <si>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</si>
  <si>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</si>
  <si>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</si>
  <si>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</si>
  <si>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</si>
  <si>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</si>
  <si>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</si>
  <si>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</si>
  <si>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</si>
  <si>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</si>
  <si>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</si>
  <si>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</si>
  <si>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</si>
  <si>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</si>
  <si>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</si>
  <si>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</si>
  <si>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</si>
  <si>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</si>
  <si>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</si>
  <si>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</si>
  <si>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</si>
  <si>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</si>
  <si>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</si>
  <si>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</si>
  <si>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</si>
  <si>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</si>
  <si>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</si>
  <si>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</si>
  <si>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</si>
  <si>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</si>
  <si>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</si>
  <si>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</si>
  <si>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</si>
  <si>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</si>
  <si>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</si>
  <si>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</si>
  <si>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</si>
  <si>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</si>
  <si>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</si>
  <si>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</si>
  <si>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</si>
  <si>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</si>
  <si>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</si>
  <si>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</si>
  <si>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</si>
  <si>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</si>
  <si>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</si>
  <si>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</si>
  <si>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</si>
  <si>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</si>
  <si>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</si>
  <si>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</si>
  <si>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</si>
  <si>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</si>
  <si>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</si>
  <si>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</si>
  <si>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</si>
  <si>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</si>
  <si>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</si>
  <si>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</si>
  <si>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</si>
  <si>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</si>
  <si>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</si>
  <si>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</si>
  <si>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</si>
  <si>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</si>
  <si>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</si>
  <si>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</si>
  <si>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</si>
  <si>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</si>
  <si>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</si>
  <si>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</si>
  <si>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</si>
  <si>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</si>
  <si>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</si>
  <si>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</si>
  <si>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</si>
  <si>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</si>
  <si>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</si>
  <si>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</si>
  <si>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</si>
  <si>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</si>
  <si>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</si>
  <si>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</si>
  <si>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</si>
  <si>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</si>
  <si>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</si>
  <si>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</si>
  <si>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</si>
  <si>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</si>
  <si>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</si>
  <si>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</si>
  <si>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</si>
  <si>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</si>
  <si>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</si>
  <si>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</si>
  <si>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</si>
  <si>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</si>
  <si>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</si>
  <si>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</si>
  <si>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</si>
  <si>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</si>
  <si>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</si>
  <si>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</si>
  <si>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</si>
  <si>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</si>
  <si>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</si>
  <si>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</si>
  <si>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</si>
  <si>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</si>
  <si>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</si>
  <si>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</si>
  <si>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</si>
  <si>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</si>
  <si>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</si>
  <si>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</si>
  <si>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</si>
  <si>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</si>
  <si>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</si>
  <si>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</si>
  <si>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</si>
  <si>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</si>
  <si>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</si>
  <si>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</si>
  <si>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</si>
  <si>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</si>
  <si>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</si>
  <si>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</si>
  <si>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</si>
  <si>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</si>
  <si>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</si>
  <si>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</si>
  <si>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</si>
  <si>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</si>
  <si>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</si>
  <si>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</si>
  <si>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</si>
  <si>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</si>
  <si>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</si>
  <si>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</si>
  <si>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</si>
  <si>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</si>
  <si>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</si>
  <si>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</si>
  <si>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</si>
  <si>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</si>
  <si>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</si>
  <si>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</si>
  <si>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</si>
  <si>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</si>
  <si>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</si>
  <si>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</si>
  <si>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</si>
  <si>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</si>
  <si>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</si>
  <si>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</si>
  <si>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</si>
  <si>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</si>
  <si>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</si>
  <si>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</si>
  <si>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</si>
  <si>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</si>
  <si>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</si>
  <si>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</si>
  <si>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</si>
  <si>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</si>
  <si>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</si>
  <si>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</si>
  <si>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</si>
  <si>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</si>
  <si>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</si>
  <si>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</si>
  <si>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</si>
  <si>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</si>
  <si>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</si>
  <si>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</si>
  <si>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</si>
  <si>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</si>
  <si>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</si>
  <si>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</si>
  <si>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</si>
  <si>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</si>
  <si>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</si>
  <si>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</si>
  <si>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</si>
  <si>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</si>
  <si>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</si>
  <si>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</si>
  <si>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</si>
  <si>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</si>
  <si>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</si>
  <si>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</si>
  <si>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</si>
  <si>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</si>
  <si>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</si>
  <si>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</si>
  <si>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</si>
  <si>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</si>
  <si>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</si>
  <si>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</si>
  <si>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</si>
  <si>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</si>
  <si>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</si>
  <si>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</si>
  <si>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</si>
  <si>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</si>
  <si>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</si>
  <si>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</si>
  <si>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</si>
  <si>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</si>
  <si>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</si>
  <si>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</si>
  <si>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</si>
  <si>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</si>
  <si>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</si>
  <si>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</si>
  <si>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</si>
  <si>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</si>
  <si>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</si>
  <si>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</si>
  <si>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</si>
  <si>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</si>
  <si>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</si>
  <si>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</si>
  <si>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</si>
  <si>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</si>
  <si>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</si>
  <si>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</si>
  <si>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</si>
  <si>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</si>
  <si>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</si>
  <si>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</si>
  <si>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</si>
  <si>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</si>
  <si>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</si>
  <si>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</si>
  <si>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</si>
  <si>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</si>
  <si>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</si>
  <si>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</si>
  <si>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</si>
  <si>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</si>
  <si>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</si>
  <si>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</si>
  <si>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</si>
  <si>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</si>
  <si>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</si>
  <si>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</si>
  <si>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</si>
  <si>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</si>
  <si>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</si>
  <si>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</si>
  <si>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</si>
  <si>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</si>
  <si>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</si>
  <si>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</si>
  <si>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</si>
  <si>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</si>
  <si>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</si>
  <si>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</si>
  <si>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</si>
  <si>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</si>
  <si>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</si>
  <si>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</si>
  <si>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</si>
  <si>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</si>
  <si>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</si>
  <si>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</si>
  <si>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</si>
  <si>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</si>
  <si>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</si>
  <si>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</si>
  <si>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</si>
  <si>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</si>
  <si>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</si>
  <si>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</si>
  <si>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</si>
  <si>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</si>
  <si>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</si>
  <si>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</si>
  <si>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</si>
  <si>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</si>
  <si>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</si>
  <si>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</si>
  <si>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</si>
  <si>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</si>
  <si>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</si>
  <si>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</si>
  <si>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</si>
  <si>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</si>
  <si>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</si>
  <si>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</si>
  <si>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</si>
  <si>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</si>
  <si>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</si>
  <si>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</si>
  <si>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</si>
  <si>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</si>
  <si>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</si>
  <si>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</si>
  <si>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</si>
  <si>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</si>
  <si>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</si>
  <si>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</si>
  <si>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</si>
  <si>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</si>
  <si>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</si>
  <si>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</si>
  <si>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</si>
  <si>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</si>
  <si>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</si>
  <si>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</si>
  <si>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</si>
  <si>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</si>
  <si>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</si>
  <si>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</si>
  <si>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</si>
  <si>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</si>
  <si>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</si>
  <si>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</si>
  <si>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</si>
  <si>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</si>
  <si>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</si>
  <si>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</si>
  <si>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</si>
  <si>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</si>
  <si>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</si>
  <si>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</si>
  <si>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</si>
  <si>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</si>
  <si>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</si>
  <si>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</si>
  <si>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</si>
  <si>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</si>
  <si>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</si>
  <si>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</si>
  <si>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</si>
  <si>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</si>
  <si>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</si>
  <si>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</si>
  <si>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</si>
  <si>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</si>
  <si>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</si>
  <si>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</si>
  <si>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</si>
  <si>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</si>
  <si>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</si>
  <si>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</si>
  <si>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</si>
  <si>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</si>
  <si>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</si>
  <si>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</si>
  <si>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</si>
  <si>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</si>
  <si>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</si>
  <si>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</si>
  <si>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</si>
  <si>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</si>
  <si>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</si>
  <si>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</si>
  <si>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</si>
  <si>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</si>
  <si>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</si>
  <si>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</si>
  <si>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</si>
  <si>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</si>
  <si>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</si>
  <si>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</si>
  <si>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</si>
  <si>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</si>
  <si>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</si>
  <si>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</si>
  <si>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</si>
  <si>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</si>
  <si>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</si>
  <si>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</si>
  <si>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</si>
  <si>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</si>
  <si>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</si>
  <si>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</si>
  <si>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</si>
  <si>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</si>
  <si>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</si>
  <si>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</si>
  <si>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</si>
  <si>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</si>
  <si>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</si>
  <si>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</si>
  <si>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</si>
  <si>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</si>
  <si>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</si>
  <si>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</si>
  <si>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</si>
  <si>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</si>
  <si>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</si>
  <si>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</si>
  <si>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</si>
  <si>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</si>
  <si>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</si>
  <si>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</si>
  <si>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</si>
  <si>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</si>
  <si>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</si>
  <si>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</si>
  <si>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</si>
  <si>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</si>
  <si>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</si>
  <si>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</si>
  <si>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</si>
  <si>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</si>
  <si>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</si>
  <si>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</si>
  <si>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</si>
  <si>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</si>
  <si>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</si>
  <si>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</si>
  <si>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</si>
  <si>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</si>
  <si>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</si>
  <si>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</si>
  <si>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</si>
  <si>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</si>
  <si>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</si>
  <si>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</si>
  <si>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</si>
  <si>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</si>
  <si>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</si>
  <si>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</si>
  <si>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</si>
  <si>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</si>
  <si>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</si>
  <si>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</si>
  <si>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</si>
  <si>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</si>
  <si>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</si>
  <si>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</si>
  <si>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</si>
  <si>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</si>
  <si>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</si>
  <si>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</si>
  <si>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</si>
  <si>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</si>
  <si>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</si>
  <si>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</si>
  <si>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</si>
  <si>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</si>
  <si>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</si>
  <si>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</si>
  <si>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</si>
  <si>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</si>
  <si>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</si>
  <si>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</si>
  <si>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</si>
  <si>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</si>
  <si>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</si>
  <si>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</si>
  <si>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</si>
  <si>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</si>
  <si>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</si>
  <si>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</si>
  <si>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</si>
  <si>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</si>
  <si>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</si>
  <si>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</si>
  <si>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</si>
  <si>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</si>
  <si>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</si>
  <si>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</si>
  <si>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</si>
  <si>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</si>
  <si>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</si>
  <si>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</si>
  <si>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</si>
  <si>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</si>
  <si>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</si>
  <si>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</si>
  <si>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</si>
  <si>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</si>
  <si>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</si>
  <si>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</si>
  <si>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</si>
  <si>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</si>
  <si>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</si>
  <si>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</si>
  <si>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</si>
  <si>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</si>
  <si>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</si>
  <si>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</si>
  <si>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</si>
  <si>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</si>
  <si>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</si>
  <si>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</si>
  <si>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</si>
  <si>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</si>
  <si>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</si>
  <si>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</si>
  <si>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</si>
  <si>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</si>
  <si>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</si>
  <si>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</si>
  <si>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</si>
  <si>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</si>
  <si>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</si>
  <si>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</si>
  <si>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</si>
  <si>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</si>
  <si>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</si>
  <si>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</si>
  <si>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</si>
  <si>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</si>
  <si>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</si>
  <si>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</si>
  <si>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</si>
  <si>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</si>
  <si>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</si>
  <si>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</si>
  <si>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</si>
  <si>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</si>
  <si>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</si>
  <si>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</si>
  <si>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</si>
  <si>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</si>
  <si>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</si>
  <si>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</si>
  <si>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</si>
  <si>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</si>
  <si>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</si>
  <si>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</si>
  <si>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</si>
  <si>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</si>
  <si>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</si>
  <si>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</si>
  <si>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</si>
  <si>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</si>
  <si>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</si>
  <si>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</si>
  <si>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</si>
  <si>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</si>
  <si>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</si>
  <si>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</si>
  <si>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</si>
  <si>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</si>
  <si>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</si>
  <si>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</si>
  <si>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</si>
  <si>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</si>
  <si>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</si>
  <si>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</si>
  <si>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</si>
  <si>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</si>
  <si>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</si>
  <si>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</si>
  <si>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</si>
  <si>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</si>
  <si>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</si>
  <si>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</si>
  <si>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</si>
  <si>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</si>
  <si>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</si>
  <si>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</si>
  <si>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</si>
  <si>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</si>
  <si>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</si>
  <si>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</si>
  <si>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</si>
  <si>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</si>
  <si>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</si>
  <si>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</si>
  <si>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</si>
  <si>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</si>
  <si>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</si>
  <si>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</si>
  <si>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</si>
  <si>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</si>
  <si>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</si>
  <si>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</si>
  <si>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</si>
  <si>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</si>
  <si>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</si>
  <si>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</si>
  <si>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</si>
  <si>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</si>
  <si>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</si>
  <si>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</si>
  <si>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</si>
  <si>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</si>
  <si>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</si>
  <si>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</si>
  <si>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</si>
  <si>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</si>
  <si>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</si>
  <si>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</si>
  <si>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</si>
  <si>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</si>
  <si>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</si>
  <si>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</si>
  <si>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</si>
  <si>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</si>
  <si>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</si>
  <si>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</si>
  <si>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</si>
  <si>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</si>
  <si>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</si>
  <si>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</si>
  <si>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</si>
  <si>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</si>
  <si>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</si>
  <si>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</si>
  <si>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</si>
  <si>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</si>
  <si>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</si>
  <si>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</si>
  <si>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</si>
  <si>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</si>
  <si>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</si>
  <si>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</si>
  <si>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</si>
  <si>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</si>
  <si>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</si>
  <si>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</si>
  <si>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</si>
  <si>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</si>
  <si>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</si>
  <si>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</si>
  <si>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</si>
  <si>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</si>
  <si>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</si>
  <si>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</si>
  <si>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</si>
  <si>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</si>
  <si>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</si>
  <si>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</si>
  <si>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</si>
  <si>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</si>
  <si>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</si>
  <si>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</si>
  <si>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</si>
  <si>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</si>
  <si>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</si>
  <si>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</si>
  <si>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</si>
  <si>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</si>
  <si>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</si>
  <si>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</si>
  <si>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</si>
  <si>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</si>
  <si>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</si>
  <si>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</si>
  <si>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</si>
  <si>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</si>
  <si>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</si>
  <si>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</si>
  <si>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</si>
  <si>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</si>
  <si>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</si>
  <si>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</si>
  <si>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</si>
  <si>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</si>
  <si>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</si>
  <si>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</si>
  <si>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</si>
  <si>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</si>
  <si>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</si>
  <si>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</si>
  <si>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</si>
  <si>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</si>
  <si>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</si>
  <si>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</si>
  <si>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</si>
  <si>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</si>
  <si>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</si>
  <si>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</si>
  <si>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</si>
  <si>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</si>
  <si>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</si>
  <si>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</si>
  <si>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</si>
  <si>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</si>
  <si>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</si>
  <si>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</si>
  <si>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</si>
  <si>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</si>
  <si>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</si>
  <si>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</si>
  <si>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</si>
  <si>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</si>
  <si>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</si>
  <si>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</si>
  <si>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</si>
  <si>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</si>
  <si>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</si>
  <si>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</si>
  <si>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</si>
  <si>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</si>
  <si>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</si>
  <si>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</si>
  <si>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</si>
  <si>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</si>
  <si>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</si>
  <si>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</si>
  <si>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</si>
  <si>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</si>
  <si>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</si>
  <si>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</si>
  <si>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</si>
  <si>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</si>
  <si>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</si>
  <si>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</si>
  <si>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</si>
  <si>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</si>
  <si>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</si>
  <si>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</si>
  <si>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</si>
  <si>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</si>
  <si>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</si>
  <si>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</si>
  <si>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</si>
  <si>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</si>
  <si>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</si>
  <si>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</si>
  <si>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</si>
  <si>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</si>
  <si>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</si>
  <si>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</si>
  <si>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</si>
  <si>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</si>
  <si>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</si>
  <si>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</si>
  <si>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</si>
  <si>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</si>
  <si>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</si>
  <si>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</si>
  <si>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</si>
  <si>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</si>
  <si>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</si>
  <si>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</si>
  <si>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</si>
  <si>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</si>
  <si>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</si>
  <si>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</si>
  <si>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</si>
  <si>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</si>
  <si>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</si>
  <si>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</si>
  <si>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</si>
  <si>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</si>
  <si>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</si>
  <si>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</si>
  <si>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</si>
  <si>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</si>
  <si>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</si>
  <si>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</si>
  <si>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</si>
  <si>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</si>
  <si>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</si>
  <si>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</si>
  <si>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</si>
  <si>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</si>
  <si>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</si>
  <si>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</si>
  <si>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</si>
  <si>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</si>
  <si>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</si>
  <si>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</si>
  <si>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</si>
  <si>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</si>
  <si>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</si>
  <si>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</si>
  <si>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</si>
  <si>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</si>
  <si>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</si>
  <si>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</si>
  <si>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</si>
  <si>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</si>
  <si>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</si>
  <si>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</si>
  <si>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</si>
  <si>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</si>
  <si>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</si>
  <si>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</si>
  <si>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</si>
  <si>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</si>
  <si>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</si>
  <si>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</si>
  <si>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</si>
  <si>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</si>
  <si>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</si>
  <si>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</si>
  <si>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</si>
  <si>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</si>
  <si>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</si>
  <si>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</si>
  <si>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</si>
  <si>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</si>
  <si>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</si>
  <si>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</si>
  <si>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</si>
  <si>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</si>
  <si>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</si>
  <si>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</si>
  <si>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</si>
  <si>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</si>
  <si>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</si>
  <si>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</si>
  <si>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</si>
  <si>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</si>
  <si>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</si>
  <si>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</si>
  <si>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</si>
  <si>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</si>
  <si>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</si>
  <si>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</si>
  <si>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</si>
  <si>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</si>
  <si>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</si>
  <si>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</si>
  <si>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</si>
  <si>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</si>
  <si>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</si>
  <si>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</si>
  <si>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</si>
  <si>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</si>
  <si>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</si>
  <si>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</si>
  <si>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</si>
  <si>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</si>
  <si>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</si>
  <si>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</si>
  <si>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</si>
  <si>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</si>
  <si>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</si>
  <si>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</si>
  <si>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</si>
  <si>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</si>
  <si>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</si>
  <si>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</si>
  <si>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</si>
  <si>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</si>
  <si>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</si>
  <si>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</si>
  <si>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</si>
  <si>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</si>
  <si>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</si>
  <si>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</si>
  <si>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</si>
  <si>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</si>
  <si>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</si>
  <si>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</si>
  <si>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</si>
  <si>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</si>
  <si>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</si>
  <si>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</si>
  <si>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</si>
  <si>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</si>
  <si>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</si>
  <si>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</si>
  <si>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</si>
  <si>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</si>
  <si>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</si>
  <si>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</si>
  <si>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</si>
  <si>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</si>
  <si>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</si>
  <si>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</si>
  <si>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</si>
  <si>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</si>
  <si>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</si>
  <si>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</si>
  <si>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</si>
  <si>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</si>
  <si>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</si>
  <si>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</si>
  <si>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</si>
  <si>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</si>
  <si>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</si>
  <si>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</si>
  <si>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</si>
  <si>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</si>
  <si>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</si>
  <si>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</si>
  <si>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</si>
  <si>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</si>
  <si>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</si>
  <si>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</si>
  <si>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</si>
  <si>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</si>
  <si>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</si>
  <si>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</si>
  <si>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</si>
  <si>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</si>
  <si>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</si>
  <si>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</si>
  <si>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</si>
  <si>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</si>
  <si>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</si>
  <si>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</si>
  <si>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</si>
  <si>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</si>
  <si>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</si>
  <si>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</si>
  <si>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</si>
  <si>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</si>
  <si>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</si>
  <si>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</si>
  <si>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</si>
  <si>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</si>
  <si>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</si>
  <si>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</si>
  <si>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</si>
  <si>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</si>
  <si>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</si>
  <si>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</si>
  <si>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</si>
  <si>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</si>
  <si>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</si>
  <si>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</si>
  <si>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</si>
  <si>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</si>
  <si>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</si>
  <si>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</si>
  <si>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</si>
  <si>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</si>
  <si>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</si>
  <si>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</si>
  <si>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</si>
  <si>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</si>
  <si>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</si>
  <si>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</si>
  <si>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</si>
  <si>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</si>
  <si>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</si>
  <si>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</si>
  <si>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</si>
  <si>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</si>
  <si>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</si>
  <si>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</si>
  <si>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</si>
  <si>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</si>
  <si>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</si>
  <si>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</si>
  <si>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</si>
  <si>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</si>
  <si>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</si>
  <si>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</si>
  <si>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</si>
  <si>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</si>
  <si>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</si>
  <si>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</si>
  <si>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</si>
  <si>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</si>
  <si>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</si>
  <si>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</si>
  <si>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</si>
  <si>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</si>
  <si>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</si>
  <si>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</si>
  <si>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</si>
  <si>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</si>
  <si>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</si>
  <si>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</si>
  <si>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</si>
  <si>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</si>
  <si>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</si>
  <si>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</si>
  <si>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</si>
  <si>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</si>
  <si>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</si>
  <si>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</si>
  <si>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</si>
  <si>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</si>
  <si>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</si>
  <si>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</si>
  <si>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</si>
  <si>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</si>
  <si>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</si>
  <si>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</si>
  <si>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</si>
  <si>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</si>
  <si>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</si>
  <si>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</si>
  <si>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</si>
  <si>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</si>
  <si>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</si>
  <si>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</si>
  <si>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</si>
  <si>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</si>
  <si>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</si>
  <si>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</si>
  <si>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</si>
  <si>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</si>
  <si>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</si>
  <si>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</si>
  <si>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</si>
  <si>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</si>
  <si>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</si>
  <si>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</si>
  <si>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</si>
  <si>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</si>
  <si>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</si>
  <si>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</si>
  <si>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</si>
  <si>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</si>
  <si>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</si>
  <si>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</si>
  <si>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</si>
  <si>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</si>
  <si>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</si>
  <si>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</si>
  <si>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</si>
  <si>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</si>
  <si>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</si>
  <si>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</si>
  <si>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</si>
  <si>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</si>
  <si>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</si>
  <si>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</si>
  <si>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</si>
  <si>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</si>
  <si>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</si>
  <si>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</si>
  <si>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</si>
  <si>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</si>
  <si>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</si>
  <si>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</si>
  <si>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</si>
  <si>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</si>
  <si>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</si>
  <si>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</si>
  <si>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</si>
  <si>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</si>
  <si>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</si>
  <si>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</si>
  <si>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</si>
  <si>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</si>
  <si>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</si>
  <si>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</si>
  <si>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</si>
  <si>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</si>
  <si>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</si>
  <si>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</si>
  <si>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</si>
  <si>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</si>
  <si>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</si>
  <si>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</si>
  <si>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</si>
  <si>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</si>
  <si>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</si>
  <si>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</si>
  <si>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</si>
  <si>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</si>
  <si>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</si>
  <si>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</si>
  <si>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</si>
  <si>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</si>
  <si>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</si>
  <si>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</si>
  <si>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</si>
  <si>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</si>
  <si>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</si>
  <si>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</si>
  <si>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</si>
  <si>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</si>
  <si>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</si>
  <si>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</si>
  <si>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</si>
  <si>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</si>
  <si>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</si>
  <si>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</si>
  <si>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</si>
  <si>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</si>
  <si>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</si>
  <si>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</si>
  <si>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</si>
  <si>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</si>
  <si>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</si>
  <si>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</si>
  <si>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</si>
  <si>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</si>
  <si>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</si>
  <si>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</si>
  <si>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</si>
  <si>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</si>
  <si>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</si>
  <si>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</si>
  <si>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</si>
  <si>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</si>
  <si>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</si>
  <si>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</si>
  <si>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</si>
  <si>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</si>
  <si>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</si>
  <si>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</si>
  <si>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</si>
  <si>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</si>
  <si>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</si>
  <si>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</si>
  <si>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</si>
  <si>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</si>
  <si>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</si>
  <si>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</si>
  <si>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</si>
  <si>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</si>
  <si>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</si>
  <si>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</si>
  <si>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</si>
  <si>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</si>
  <si>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</si>
  <si>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</si>
  <si>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</si>
  <si>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</si>
  <si>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</si>
  <si>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</si>
  <si>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</si>
  <si>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</si>
  <si>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</si>
  <si>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</si>
  <si>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</si>
  <si>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</si>
  <si>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</si>
  <si>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</si>
  <si>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</si>
  <si>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</si>
  <si>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</si>
  <si>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</si>
  <si>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</si>
  <si>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</si>
  <si>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</si>
  <si>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</si>
  <si>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</si>
  <si>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</si>
  <si>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</si>
  <si>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</si>
  <si>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</si>
  <si>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</si>
  <si>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</si>
  <si>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</si>
  <si>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</si>
  <si>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</si>
  <si>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</si>
  <si>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</si>
  <si>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</si>
  <si>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</si>
  <si>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</si>
  <si>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</si>
  <si>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</si>
  <si>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</si>
  <si>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</si>
  <si>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</si>
  <si>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</si>
  <si>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</si>
  <si>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</si>
  <si>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</si>
  <si>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</si>
  <si>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</si>
  <si>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</si>
  <si>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</si>
  <si>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</si>
  <si>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</si>
  <si>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</si>
  <si>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</si>
  <si>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</si>
  <si>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</si>
  <si>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</si>
  <si>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</si>
  <si>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</si>
  <si>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</si>
  <si>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</si>
  <si>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</si>
  <si>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</si>
  <si>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</si>
  <si>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</si>
  <si>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</si>
  <si>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</si>
  <si>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</si>
  <si>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</si>
  <si>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</si>
  <si>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</si>
  <si>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</si>
  <si>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</si>
  <si>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</si>
  <si>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</si>
  <si>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</si>
  <si>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</si>
  <si>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</si>
  <si>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</si>
  <si>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</si>
  <si>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</si>
  <si>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</si>
  <si>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</si>
  <si>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</si>
  <si>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</si>
  <si>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</si>
  <si>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</si>
  <si>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</si>
  <si>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</si>
  <si>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</si>
  <si>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</si>
  <si>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</si>
  <si>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</si>
  <si>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</si>
  <si>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</si>
  <si>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</si>
  <si>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</si>
  <si>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</si>
  <si>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</si>
  <si>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</si>
  <si>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</si>
  <si>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</si>
  <si>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</si>
  <si>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</si>
  <si>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</si>
  <si>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</si>
  <si>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</si>
  <si>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</si>
  <si>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</si>
  <si>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</si>
  <si>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</si>
  <si>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</si>
  <si>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</si>
  <si>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</si>
  <si>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</si>
  <si>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</si>
  <si>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</si>
  <si>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</si>
  <si>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</si>
  <si>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</si>
  <si>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</si>
  <si>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</si>
  <si>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</si>
  <si>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</si>
  <si>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</si>
  <si>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</si>
  <si>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</si>
  <si>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</si>
  <si>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</si>
  <si>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</si>
  <si>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</si>
  <si>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</si>
  <si>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</si>
  <si>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</si>
  <si>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</si>
  <si>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</si>
  <si>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</si>
  <si>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</si>
  <si>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</si>
  <si>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</si>
  <si>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</si>
  <si>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</si>
  <si>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</si>
  <si>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</si>
  <si>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</si>
  <si>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</si>
  <si>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</si>
  <si>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</si>
  <si>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</si>
  <si>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</si>
  <si>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</si>
  <si>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</si>
  <si>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</si>
  <si>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</si>
  <si>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</si>
  <si>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</si>
  <si>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</si>
  <si>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</si>
  <si>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</si>
  <si>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</si>
  <si>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</si>
  <si>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</si>
  <si>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</si>
  <si>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</si>
  <si>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</si>
  <si>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</si>
  <si>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</si>
  <si>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</si>
  <si>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</si>
  <si>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</si>
  <si>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</si>
  <si>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</si>
  <si>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</si>
  <si>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</si>
  <si>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</si>
  <si>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</si>
  <si>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</si>
  <si>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</si>
  <si>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</si>
  <si>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</si>
  <si>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</si>
  <si>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</si>
  <si>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</si>
  <si>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</si>
  <si>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</si>
  <si>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</si>
  <si>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</si>
  <si>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</si>
  <si>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</si>
  <si>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</si>
  <si>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</si>
  <si>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</si>
  <si>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</si>
  <si>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</si>
  <si>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</si>
  <si>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</si>
  <si>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</si>
  <si>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</si>
  <si>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</si>
  <si>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</si>
  <si>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</si>
  <si>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</si>
  <si>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</si>
  <si>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</si>
  <si>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</si>
  <si>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</si>
  <si>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</si>
  <si>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</si>
  <si>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</si>
  <si>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</si>
  <si>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</si>
  <si>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</si>
  <si>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</si>
  <si>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</si>
  <si>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</si>
  <si>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</si>
  <si>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</si>
  <si>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</si>
  <si>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</si>
  <si>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</si>
  <si>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</si>
  <si>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</si>
  <si>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</si>
  <si>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</si>
  <si>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</si>
  <si>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</si>
  <si>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</si>
  <si>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</si>
  <si>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</si>
  <si>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</si>
  <si>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</si>
  <si>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</si>
  <si>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</si>
  <si>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</si>
  <si>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</si>
  <si>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</si>
  <si>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</si>
  <si>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</si>
  <si>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</si>
  <si>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</si>
  <si>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</si>
  <si>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</si>
  <si>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</si>
  <si>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</si>
  <si>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</si>
  <si>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</si>
  <si>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</si>
  <si>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</si>
  <si>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</si>
  <si>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</si>
  <si>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</si>
  <si>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</si>
  <si>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</si>
  <si>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</si>
  <si>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</si>
  <si>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</si>
  <si>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</si>
  <si>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</si>
  <si>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</si>
  <si>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</si>
  <si>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</si>
  <si>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</si>
  <si>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</si>
  <si>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</si>
  <si>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</si>
  <si>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</si>
  <si>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</si>
  <si>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</si>
  <si>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</si>
  <si>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</si>
  <si>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</si>
  <si>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</si>
  <si>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</si>
  <si>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</si>
  <si>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</si>
  <si>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</si>
  <si>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</si>
  <si>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</si>
  <si>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</si>
  <si>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</si>
  <si>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</si>
  <si>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</si>
  <si>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</si>
  <si>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</si>
  <si>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</si>
  <si>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</si>
  <si>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</si>
  <si>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</si>
  <si>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</si>
  <si>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</si>
  <si>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</si>
  <si>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</si>
  <si>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</si>
  <si>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</si>
  <si>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</si>
  <si>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</si>
  <si>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</si>
  <si>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</si>
  <si>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</si>
  <si>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</si>
  <si>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</si>
  <si>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</si>
  <si>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</si>
  <si>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</si>
  <si>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</si>
  <si>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</si>
  <si>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</si>
  <si>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</si>
  <si>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</si>
  <si>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</si>
  <si>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</si>
  <si>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</si>
  <si>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</si>
  <si>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</si>
  <si>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</si>
  <si>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</si>
  <si>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</si>
  <si>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</si>
  <si>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</si>
  <si>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</si>
  <si>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</si>
  <si>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</si>
  <si>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</si>
  <si>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</si>
  <si>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</si>
  <si>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</si>
  <si>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</si>
  <si>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</si>
  <si>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</si>
  <si>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</si>
  <si>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</si>
  <si>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</si>
  <si>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</si>
  <si>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</si>
  <si>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</si>
  <si>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</si>
  <si>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</si>
  <si>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</si>
  <si>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</si>
  <si>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</si>
  <si>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</si>
  <si>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</si>
  <si>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</si>
  <si>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</si>
  <si>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</si>
  <si>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</si>
  <si>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</si>
  <si>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</si>
  <si>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</si>
  <si>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</si>
  <si>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</si>
  <si>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</si>
  <si>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</si>
  <si>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</si>
  <si>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</si>
  <si>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</si>
  <si>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</si>
  <si>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</si>
  <si>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</si>
  <si>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</si>
  <si>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</si>
  <si>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</si>
  <si>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</si>
  <si>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</si>
  <si>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</si>
  <si>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</si>
  <si>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</si>
  <si>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</si>
  <si>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</si>
  <si>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</si>
  <si>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</si>
  <si>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</si>
  <si>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</si>
  <si>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</si>
  <si>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</si>
  <si>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</si>
  <si>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</si>
  <si>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</si>
  <si>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</si>
  <si>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</si>
  <si>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</si>
  <si>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</si>
  <si>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</si>
  <si>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</si>
  <si>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</si>
  <si>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</si>
  <si>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</si>
  <si>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</si>
  <si>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</si>
  <si>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</si>
  <si>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</si>
  <si>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</si>
  <si>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</si>
  <si>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</si>
  <si>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</si>
  <si>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</si>
  <si>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</si>
  <si>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</si>
  <si>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</si>
  <si>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</si>
  <si>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</si>
  <si>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</si>
  <si>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</si>
  <si>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</si>
  <si>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</si>
  <si>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</si>
  <si>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</si>
  <si>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</si>
  <si>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</si>
  <si>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</si>
  <si>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</si>
  <si>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</si>
  <si>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</si>
  <si>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</si>
  <si>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</si>
  <si>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</si>
  <si>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</si>
  <si>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</si>
  <si>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</si>
  <si>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</si>
  <si>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</si>
  <si>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</si>
  <si>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</si>
  <si>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</si>
  <si>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</si>
  <si>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</si>
  <si>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</si>
  <si>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</si>
  <si>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</si>
  <si>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</si>
  <si>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</si>
  <si>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</si>
  <si>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</si>
  <si>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</si>
  <si>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</si>
  <si>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</si>
  <si>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</si>
  <si>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</si>
  <si>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</si>
  <si>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</si>
  <si>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</si>
  <si>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</si>
  <si>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</si>
  <si>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</si>
  <si>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</si>
  <si>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</si>
  <si>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</si>
  <si>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</si>
  <si>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</si>
  <si>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</si>
  <si>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</si>
  <si>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</si>
  <si>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</si>
  <si>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</si>
  <si>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</si>
  <si>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</si>
  <si>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</si>
  <si>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</si>
  <si>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</si>
  <si>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</si>
  <si>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</si>
  <si>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</si>
  <si>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</si>
  <si>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</si>
  <si>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</si>
  <si>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</si>
  <si>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</si>
  <si>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</si>
  <si>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</si>
  <si>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</si>
  <si>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</si>
  <si>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</si>
  <si>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</si>
  <si>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</si>
  <si>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</si>
  <si>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</si>
  <si>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</si>
  <si>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</si>
  <si>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</si>
  <si>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</si>
  <si>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</si>
  <si>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</si>
  <si>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</si>
  <si>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</si>
  <si>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</si>
  <si>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</si>
  <si>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</si>
  <si>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</si>
  <si>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</si>
  <si>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</si>
  <si>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</si>
  <si>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</si>
  <si>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</si>
  <si>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</si>
  <si>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</si>
  <si>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</si>
  <si>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</si>
  <si>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</si>
  <si>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</si>
  <si>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</si>
  <si>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</si>
  <si>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</si>
  <si>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</si>
  <si>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</si>
  <si>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</si>
  <si>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</si>
  <si>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</si>
  <si>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</si>
  <si>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</si>
  <si>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</si>
  <si>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</si>
  <si>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</si>
  <si>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</si>
  <si>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</si>
  <si>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</si>
  <si>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</si>
  <si>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</si>
  <si>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</si>
  <si>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</si>
  <si>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</si>
  <si>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</si>
  <si>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</si>
  <si>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</si>
  <si>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</si>
  <si>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</si>
  <si>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</si>
  <si>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</si>
  <si>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</si>
  <si>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</si>
  <si>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</si>
  <si>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</si>
  <si>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</si>
  <si>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</si>
  <si>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</si>
  <si>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</si>
  <si>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</si>
  <si>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</si>
  <si>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</si>
  <si>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</si>
  <si>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</si>
  <si>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</si>
  <si>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</si>
  <si>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</si>
  <si>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</si>
  <si>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</si>
  <si>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</si>
  <si>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</si>
  <si>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</si>
  <si>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</si>
  <si>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</si>
  <si>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</si>
  <si>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</si>
  <si>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</si>
  <si>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</si>
  <si>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</si>
  <si>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</si>
  <si>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</si>
  <si>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</si>
  <si>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</si>
  <si>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</si>
  <si>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</si>
  <si>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</si>
  <si>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</si>
  <si>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</si>
  <si>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</si>
  <si>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</si>
  <si>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</si>
  <si>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</si>
  <si>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</si>
  <si>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</si>
  <si>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</si>
  <si>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</si>
  <si>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</si>
  <si>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</si>
  <si>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</si>
  <si>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</si>
  <si>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</si>
  <si>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</si>
  <si>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</si>
  <si>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</si>
  <si>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</si>
  <si>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</si>
  <si>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</si>
  <si>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</si>
  <si>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</si>
  <si>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</si>
  <si>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</si>
  <si>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</si>
  <si>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</si>
  <si>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</si>
  <si>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</si>
  <si>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</si>
  <si>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</si>
  <si>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</si>
  <si>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</si>
  <si>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</si>
  <si>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</si>
  <si>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</si>
  <si>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</si>
  <si>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</si>
  <si>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</si>
  <si>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</si>
  <si>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</si>
  <si>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</si>
  <si>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</si>
  <si>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</si>
  <si>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</si>
  <si>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</si>
  <si>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</si>
  <si>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</si>
  <si>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</si>
  <si>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</si>
  <si>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</si>
  <si>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</si>
  <si>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</si>
  <si>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</si>
  <si>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</si>
  <si>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</si>
  <si>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</si>
  <si>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</si>
  <si>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</si>
  <si>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</si>
  <si>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</si>
  <si>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</si>
  <si>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</si>
  <si>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</si>
  <si>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</si>
  <si>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</si>
  <si>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</si>
  <si>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</si>
  <si>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</si>
  <si>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</si>
  <si>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</si>
  <si>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</si>
  <si>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</si>
  <si>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</si>
  <si>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</si>
  <si>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</si>
  <si>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</si>
  <si>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</si>
  <si>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</si>
  <si>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</si>
  <si>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</si>
  <si>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</si>
  <si>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</si>
  <si>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</si>
  <si>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</si>
  <si>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</si>
  <si>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</si>
  <si>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</si>
  <si>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</si>
  <si>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</si>
  <si>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</si>
  <si>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</si>
  <si>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</si>
  <si>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</si>
  <si>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</si>
  <si>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</si>
  <si>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</si>
  <si>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</si>
  <si>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</si>
  <si>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</si>
  <si>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</si>
  <si>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</si>
  <si>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</si>
  <si>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</si>
  <si>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</si>
  <si>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</si>
  <si>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</si>
  <si>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</si>
  <si>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</si>
  <si>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</si>
  <si>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</si>
  <si>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</si>
  <si>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</si>
  <si>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</si>
  <si>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</si>
  <si>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</si>
  <si>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</si>
  <si>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</si>
  <si>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</si>
  <si>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</si>
  <si>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</si>
  <si>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</si>
  <si>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</si>
  <si>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</si>
  <si>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</si>
  <si>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</si>
  <si>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</si>
  <si>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</si>
  <si>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</si>
  <si>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</si>
  <si>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</si>
  <si>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</si>
  <si>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</si>
  <si>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</si>
  <si>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</si>
  <si>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</si>
  <si>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</si>
  <si>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</si>
  <si>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</si>
  <si>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</si>
  <si>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</si>
  <si>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</si>
  <si>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</si>
  <si>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</si>
  <si>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</si>
  <si>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</si>
  <si>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</si>
  <si>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</si>
  <si>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</si>
  <si>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</si>
  <si>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</si>
  <si>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</si>
  <si>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</si>
  <si>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</si>
  <si>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</si>
  <si>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</si>
  <si>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</si>
  <si>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</si>
  <si>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</si>
  <si>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</si>
  <si>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</si>
  <si>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</si>
  <si>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</si>
  <si>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</si>
  <si>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</si>
  <si>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</si>
  <si>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</si>
  <si>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</si>
  <si>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</si>
  <si>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</si>
  <si>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</si>
  <si>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</si>
  <si>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</si>
  <si>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</si>
  <si>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</si>
  <si>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</si>
  <si>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</si>
  <si>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</si>
  <si>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</si>
  <si>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</si>
  <si>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</si>
  <si>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</si>
  <si>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</si>
  <si>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</si>
  <si>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</si>
  <si>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</si>
  <si>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</si>
  <si>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</si>
  <si>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</si>
  <si>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</si>
  <si>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</si>
  <si>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</si>
  <si>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</si>
  <si>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</si>
  <si>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</si>
  <si>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</si>
  <si>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</si>
  <si>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</si>
  <si>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</si>
  <si>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</si>
  <si>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</si>
  <si>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</si>
  <si>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</si>
  <si>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</si>
  <si>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</si>
  <si>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</si>
  <si>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</si>
  <si>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</si>
  <si>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</si>
  <si>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</si>
  <si>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</si>
  <si>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</si>
  <si>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</si>
  <si>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</si>
  <si>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</si>
  <si>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</si>
  <si>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</si>
  <si>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</si>
  <si>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</si>
  <si>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</si>
  <si>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</si>
  <si>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</si>
  <si>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</si>
  <si>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</si>
  <si>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</si>
  <si>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</si>
  <si>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</si>
  <si>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</si>
  <si>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</si>
  <si>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</si>
  <si>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</si>
  <si>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</si>
  <si>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</si>
  <si>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</si>
  <si>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</si>
  <si>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</si>
  <si>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</si>
  <si>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</si>
  <si>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</si>
  <si>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</si>
  <si>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</si>
  <si>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</si>
  <si>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</si>
  <si>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</si>
  <si>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</si>
  <si>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</si>
  <si>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</si>
  <si>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</si>
  <si>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</si>
  <si>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</si>
  <si>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</si>
  <si>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</si>
  <si>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</si>
  <si>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</si>
  <si>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</si>
  <si>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</si>
  <si>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</si>
  <si>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</si>
  <si>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</si>
  <si>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</si>
  <si>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</si>
  <si>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</si>
  <si>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</si>
  <si>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</si>
  <si>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</si>
  <si>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</si>
  <si>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</si>
  <si>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</si>
  <si>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</si>
  <si>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</si>
  <si>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</si>
  <si>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</si>
  <si>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</si>
  <si>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</si>
  <si>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</si>
  <si>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</si>
  <si>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</si>
  <si>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</si>
  <si>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</si>
  <si>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</si>
  <si>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</si>
  <si>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</si>
  <si>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</si>
  <si>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</si>
  <si>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</si>
  <si>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</si>
  <si>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</si>
  <si>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</si>
  <si>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</si>
  <si>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</si>
  <si>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</si>
  <si>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</si>
  <si>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</si>
  <si>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</si>
  <si>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</si>
  <si>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</si>
  <si>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</si>
  <si>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</si>
  <si>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</si>
  <si>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</si>
  <si>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</si>
  <si>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</si>
  <si>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</si>
  <si>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</si>
  <si>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</si>
  <si>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</si>
  <si>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</si>
  <si>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</si>
  <si>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</si>
  <si>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</si>
  <si>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</si>
  <si>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</si>
  <si>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</si>
  <si>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</si>
  <si>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</si>
  <si>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</si>
  <si>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</si>
  <si>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</si>
  <si>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</si>
  <si>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</si>
  <si>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</si>
  <si>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</si>
  <si>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</si>
  <si>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</si>
  <si>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</si>
  <si>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</si>
  <si>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</si>
  <si>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</si>
  <si>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</si>
  <si>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</si>
  <si>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</si>
  <si>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</si>
  <si>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</si>
  <si>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</si>
  <si>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</si>
  <si>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</si>
  <si>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</si>
  <si>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</si>
  <si>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</si>
  <si>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</si>
  <si>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</si>
  <si>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</si>
  <si>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</si>
  <si>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</si>
  <si>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</si>
  <si>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</si>
  <si>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</si>
  <si>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</si>
  <si>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</si>
  <si>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</si>
  <si>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</si>
  <si>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</si>
  <si>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</si>
  <si>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</si>
  <si>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</si>
  <si>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</si>
  <si>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</si>
  <si>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</si>
  <si>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</si>
  <si>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</si>
  <si>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</si>
  <si>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</si>
  <si>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</si>
  <si>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</si>
  <si>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</si>
  <si>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</si>
  <si>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</si>
  <si>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</si>
  <si>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</si>
  <si>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</si>
  <si>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</si>
  <si>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</si>
  <si>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</si>
  <si>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</si>
  <si>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</si>
  <si>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</si>
  <si>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</si>
  <si>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</si>
  <si>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</si>
  <si>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</si>
  <si>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</si>
  <si>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</si>
  <si>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</si>
  <si>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</si>
  <si>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</si>
  <si>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</si>
  <si>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</si>
  <si>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</si>
  <si>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</si>
  <si>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</si>
  <si>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</si>
  <si>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</si>
  <si>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</si>
  <si>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</si>
  <si>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</si>
  <si>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</si>
  <si>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</si>
  <si>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</si>
  <si>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</si>
  <si>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</si>
  <si>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</si>
  <si>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</si>
  <si>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</si>
  <si>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</si>
  <si>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</si>
  <si>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</si>
  <si>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</si>
  <si>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</si>
  <si>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</si>
  <si>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</si>
  <si>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</si>
  <si>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</si>
  <si>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</si>
  <si>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</si>
  <si>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</si>
  <si>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</si>
  <si>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</si>
  <si>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</si>
  <si>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</si>
  <si>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</si>
  <si>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</si>
  <si>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</si>
  <si>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</si>
  <si>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</si>
  <si>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</si>
  <si>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</si>
  <si>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</si>
  <si>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</si>
  <si>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</si>
  <si>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</si>
  <si>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</si>
  <si>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</si>
  <si>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</si>
  <si>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</si>
  <si>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</si>
  <si>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</si>
  <si>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</si>
  <si>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</si>
  <si>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</si>
  <si>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</si>
  <si>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</si>
  <si>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</si>
  <si>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</si>
  <si>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</si>
  <si>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</si>
  <si>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</si>
  <si>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</si>
  <si>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</si>
  <si>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</si>
  <si>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</si>
  <si>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</si>
  <si>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</si>
  <si>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</si>
  <si>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</si>
  <si>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</si>
  <si>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</si>
  <si>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</si>
  <si>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</si>
  <si>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</si>
  <si>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</si>
  <si>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</si>
  <si>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</si>
  <si>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</si>
  <si>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</si>
  <si>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</si>
  <si>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</si>
  <si>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</si>
  <si>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</si>
  <si>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</si>
  <si>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</si>
  <si>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</si>
  <si>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</si>
  <si>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</si>
  <si>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</si>
  <si>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</si>
  <si>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</si>
  <si>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</si>
  <si>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</si>
  <si>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</si>
  <si>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</si>
  <si>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</si>
  <si>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</si>
  <si>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</si>
  <si>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</si>
  <si>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</si>
  <si>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</si>
  <si>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</si>
  <si>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</si>
  <si>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</si>
  <si>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</si>
  <si>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</si>
  <si>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</si>
  <si>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</si>
  <si>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</si>
  <si>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</si>
  <si>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</si>
  <si>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</si>
  <si>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</si>
  <si>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</si>
  <si>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</si>
  <si>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</si>
  <si>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</si>
  <si>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</si>
  <si>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</si>
  <si>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</si>
  <si>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</si>
  <si>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</si>
  <si>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</si>
  <si>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</si>
  <si>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</si>
  <si>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</si>
  <si>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</si>
  <si>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</si>
  <si>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</si>
  <si>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</si>
  <si>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</si>
  <si>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</si>
  <si>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</si>
  <si>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</si>
  <si>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</si>
  <si>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</si>
  <si>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</si>
  <si>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</si>
  <si>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</si>
  <si>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</si>
  <si>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</si>
  <si>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</si>
  <si>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</si>
  <si>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</si>
  <si>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</si>
  <si>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</si>
  <si>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</si>
  <si>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</si>
  <si>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</si>
  <si>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</si>
  <si>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</si>
  <si>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</si>
  <si>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</si>
  <si>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</si>
  <si>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</si>
  <si>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</si>
  <si>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</si>
  <si>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</si>
  <si>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</si>
  <si>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</si>
  <si>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</si>
  <si>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</si>
  <si>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</si>
  <si>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</si>
  <si>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</si>
  <si>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</si>
  <si>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</si>
  <si>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</si>
  <si>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</si>
  <si>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</si>
  <si>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</si>
  <si>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</si>
  <si>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</si>
  <si>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</si>
  <si>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</si>
  <si>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</si>
  <si>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</si>
  <si>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</si>
  <si>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</si>
  <si>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</si>
  <si>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</si>
  <si>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</si>
  <si>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</si>
  <si>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</si>
  <si>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</si>
  <si>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</si>
  <si>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</si>
  <si>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</si>
  <si>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</si>
  <si>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</si>
  <si>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</si>
  <si>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</si>
  <si>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</si>
  <si>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</si>
  <si>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</si>
  <si>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</si>
  <si>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</si>
  <si>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</si>
  <si>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</si>
  <si>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</si>
  <si>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</si>
  <si>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</si>
  <si>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</si>
  <si>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</si>
  <si>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</si>
  <si>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</si>
  <si>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</si>
  <si>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</si>
  <si>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</si>
  <si>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</si>
  <si>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</si>
  <si>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</si>
  <si>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</si>
  <si>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</si>
  <si>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</si>
  <si>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</si>
  <si>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</si>
  <si>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</si>
  <si>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</si>
  <si>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</si>
  <si>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</si>
  <si>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</si>
  <si>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</si>
  <si>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</si>
  <si>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</si>
  <si>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</si>
  <si>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</si>
  <si>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</si>
  <si>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</si>
  <si>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</si>
  <si>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</si>
  <si>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</si>
  <si>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</si>
  <si>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</si>
  <si>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</si>
  <si>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</si>
  <si>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</si>
  <si>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</si>
  <si>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</si>
  <si>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</si>
  <si>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</si>
  <si>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</si>
  <si>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</si>
  <si>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</si>
  <si>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</si>
  <si>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</si>
  <si>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</si>
  <si>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</si>
  <si>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</si>
  <si>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</si>
  <si>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</si>
  <si>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</si>
  <si>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</si>
  <si>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</si>
  <si>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</si>
  <si>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</si>
  <si>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</si>
  <si>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</si>
  <si>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</si>
  <si>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</si>
  <si>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</si>
  <si>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</si>
  <si>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</si>
  <si>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</si>
  <si>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</si>
  <si>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</si>
  <si>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</si>
  <si>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</si>
  <si>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</si>
  <si>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</si>
  <si>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</si>
  <si>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</si>
  <si>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</si>
  <si>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</si>
  <si>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</si>
  <si>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</si>
  <si>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</si>
  <si>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</si>
  <si>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</si>
  <si>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</si>
  <si>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</si>
  <si>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</si>
  <si>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</si>
  <si>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</si>
  <si>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</si>
  <si>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</si>
  <si>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</si>
  <si>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</si>
  <si>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</si>
  <si>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</si>
  <si>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</si>
  <si>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</si>
  <si>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</si>
  <si>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</si>
  <si>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</si>
  <si>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</si>
  <si>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</si>
  <si>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</si>
  <si>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</si>
  <si>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</si>
  <si>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</si>
  <si>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</si>
  <si>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</si>
  <si>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</si>
  <si>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</si>
  <si>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</si>
  <si>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</si>
  <si>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</si>
  <si>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</si>
  <si>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</si>
  <si>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</si>
  <si>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</si>
  <si>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</si>
  <si>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</si>
  <si>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</si>
  <si>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</si>
  <si>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</si>
  <si>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</si>
  <si>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</si>
  <si>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</si>
  <si>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</si>
  <si>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</si>
  <si>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</si>
  <si>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</si>
  <si>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</si>
  <si>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</si>
  <si>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</si>
  <si>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</si>
  <si>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</si>
  <si>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</si>
  <si>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</si>
  <si>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</si>
  <si>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</si>
  <si>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</si>
  <si>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</si>
  <si>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</si>
  <si>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</si>
  <si>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</si>
  <si>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</si>
  <si>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</si>
  <si>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</si>
  <si>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</si>
  <si>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</si>
  <si>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</si>
  <si>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</si>
  <si>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</si>
  <si>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</si>
  <si>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</si>
  <si>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</si>
  <si>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</si>
  <si>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</si>
  <si>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</si>
  <si>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</si>
  <si>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</si>
  <si>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</si>
  <si>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</si>
  <si>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</si>
  <si>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</si>
  <si>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</si>
  <si>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</si>
  <si>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</si>
  <si>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</si>
  <si>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</si>
  <si>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</si>
  <si>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</si>
  <si>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</si>
  <si>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</si>
  <si>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</si>
  <si>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</si>
  <si>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</si>
  <si>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</si>
  <si>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</si>
  <si>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</si>
  <si>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</si>
  <si>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</si>
  <si>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</si>
  <si>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</si>
  <si>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</si>
  <si>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</si>
  <si>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</si>
  <si>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</si>
  <si>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</si>
  <si>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</si>
  <si>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</si>
  <si>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</si>
  <si>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</si>
  <si>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</si>
  <si>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</si>
  <si>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</si>
  <si>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</si>
  <si>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</si>
  <si>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</si>
  <si>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</si>
  <si>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</si>
  <si>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</si>
  <si>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</si>
  <si>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</si>
  <si>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</si>
  <si>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</si>
  <si>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</si>
  <si>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</si>
  <si>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</si>
  <si>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</si>
  <si>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</si>
  <si>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</si>
  <si>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</si>
  <si>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</si>
  <si>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</si>
  <si>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</si>
  <si>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</si>
  <si>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</si>
  <si>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</si>
  <si>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</si>
  <si>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</si>
  <si>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</si>
  <si>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</si>
  <si>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</si>
  <si>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</si>
  <si>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</si>
  <si>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</si>
  <si>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</si>
  <si>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</si>
  <si>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</si>
  <si>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</si>
  <si>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</si>
  <si>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</si>
  <si>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</si>
  <si>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</si>
  <si>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</si>
  <si>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</si>
  <si>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</si>
  <si>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</si>
  <si>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</si>
  <si>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</si>
  <si>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</si>
  <si>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</si>
  <si>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</si>
  <si>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</si>
  <si>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</si>
  <si>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</si>
  <si>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</si>
  <si>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</si>
  <si>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</si>
  <si>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</si>
  <si>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</si>
  <si>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</si>
  <si>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</si>
  <si>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</si>
  <si>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</si>
  <si>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</si>
  <si>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</si>
  <si>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</si>
  <si>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</si>
  <si>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</si>
  <si>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</si>
  <si>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</si>
  <si>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</si>
  <si>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</si>
  <si>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</si>
  <si>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</si>
  <si>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</si>
  <si>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</si>
  <si>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</si>
  <si>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</si>
  <si>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</si>
  <si>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</si>
  <si>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</si>
  <si>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</si>
  <si>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</si>
  <si>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</si>
  <si>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</si>
  <si>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</si>
  <si>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</si>
  <si>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</si>
  <si>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</si>
  <si>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</si>
  <si>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</si>
  <si>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</si>
  <si>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</si>
  <si>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</si>
  <si>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</si>
  <si>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</si>
  <si>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</si>
  <si>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</si>
  <si>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</si>
  <si>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</si>
  <si>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</si>
  <si>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</si>
  <si>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</si>
  <si>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</si>
  <si>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</si>
  <si>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</si>
  <si>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</si>
  <si>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</si>
  <si>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</si>
  <si>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</si>
  <si>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</si>
  <si>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</si>
  <si>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</si>
  <si>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</si>
  <si>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</si>
  <si>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</si>
  <si>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</si>
  <si>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</si>
  <si>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</si>
  <si>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</si>
  <si>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</si>
  <si>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</si>
  <si>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</si>
  <si>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</si>
  <si>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</si>
  <si>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</si>
  <si>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</si>
  <si>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</si>
  <si>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</si>
  <si>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</si>
  <si>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</si>
  <si>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</si>
  <si>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</si>
  <si>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</si>
  <si>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</si>
  <si>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</si>
  <si>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</si>
  <si>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</si>
  <si>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</si>
  <si>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</si>
  <si>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</si>
  <si>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</si>
  <si>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</si>
  <si>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</si>
  <si>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</si>
  <si>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</si>
  <si>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</si>
  <si>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</si>
  <si>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</si>
  <si>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</si>
  <si>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</si>
  <si>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</si>
  <si>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</si>
  <si>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</si>
  <si>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</si>
  <si>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</si>
  <si>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</si>
  <si>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</si>
  <si>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</si>
  <si>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</si>
  <si>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</si>
  <si>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</si>
  <si>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</si>
  <si>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</si>
  <si>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</si>
  <si>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</si>
  <si>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</si>
  <si>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</si>
  <si>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</si>
  <si>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</si>
  <si>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</si>
  <si>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</si>
  <si>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</si>
  <si>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</si>
  <si>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</si>
  <si>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</si>
  <si>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</si>
  <si>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</si>
  <si>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</si>
  <si>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</si>
  <si>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</si>
  <si>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</si>
  <si>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</si>
  <si>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</si>
  <si>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</si>
  <si>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</si>
  <si>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</si>
  <si>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</si>
  <si>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</si>
  <si>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</si>
  <si>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</si>
  <si>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</si>
  <si>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</si>
  <si>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</si>
  <si>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</si>
  <si>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</si>
  <si>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</si>
  <si>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</si>
  <si>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</si>
  <si>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</si>
  <si>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</si>
  <si>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</si>
  <si>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</si>
  <si>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</si>
  <si>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</si>
  <si>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</si>
  <si>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</si>
  <si>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</si>
  <si>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</si>
  <si>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</si>
  <si>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</si>
  <si>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</si>
  <si>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</si>
  <si>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</si>
  <si>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</si>
  <si>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</si>
  <si>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</si>
  <si>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</si>
  <si>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</si>
  <si>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</si>
  <si>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</si>
  <si>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</si>
  <si>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</si>
  <si>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</si>
  <si>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</si>
  <si>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</si>
  <si>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</si>
  <si>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</si>
  <si>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</si>
  <si>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</si>
  <si>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</si>
  <si>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</si>
  <si>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</si>
  <si>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</si>
  <si>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</si>
  <si>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</si>
  <si>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</si>
  <si>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</si>
  <si>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</si>
  <si>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</si>
  <si>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</si>
  <si>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</si>
  <si>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</si>
  <si>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</si>
  <si>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</si>
  <si>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</si>
  <si>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</si>
  <si>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</si>
  <si>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</si>
  <si>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</si>
  <si>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</si>
  <si>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</si>
  <si>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</si>
  <si>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</si>
  <si>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</si>
  <si>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</si>
  <si>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</si>
  <si>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</si>
  <si>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</si>
  <si>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</si>
  <si>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</si>
  <si>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</si>
  <si>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</si>
  <si>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</si>
  <si>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</si>
  <si>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</si>
  <si>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</si>
  <si>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</si>
  <si>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</si>
  <si>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</si>
  <si>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</si>
  <si>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</si>
  <si>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</si>
  <si>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</si>
  <si>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</si>
  <si>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</si>
  <si>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</si>
  <si>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</si>
  <si>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</si>
  <si>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</si>
  <si>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</si>
  <si>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</si>
  <si>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</si>
  <si>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</si>
  <si>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</si>
  <si>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</si>
  <si>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</si>
  <si>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</si>
  <si>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</si>
  <si>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</si>
  <si>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</si>
  <si>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</si>
  <si>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</si>
  <si>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</si>
  <si>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</si>
  <si>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</si>
  <si>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</si>
  <si>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</si>
  <si>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</si>
  <si>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</si>
  <si>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</si>
  <si>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</si>
  <si>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</si>
  <si>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</si>
  <si>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</si>
  <si>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</si>
  <si>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</si>
  <si>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</si>
  <si>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</si>
  <si>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</si>
  <si>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</si>
  <si>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</si>
  <si>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</si>
  <si>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</si>
  <si>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</si>
  <si>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</si>
  <si>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</si>
  <si>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</si>
  <si>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</si>
  <si>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</si>
  <si>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</si>
  <si>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</si>
  <si>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</si>
  <si>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</si>
  <si>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</si>
  <si>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</si>
  <si>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</si>
  <si>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</si>
  <si>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</si>
  <si>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</si>
  <si>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</si>
  <si>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</si>
  <si>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</si>
  <si>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</si>
  <si>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</si>
  <si>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</si>
  <si>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</si>
  <si>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</si>
  <si>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</si>
  <si>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</si>
  <si>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</si>
  <si>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</si>
  <si>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</si>
  <si>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</si>
  <si>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</si>
  <si>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</si>
  <si>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</si>
  <si>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</si>
  <si>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</si>
  <si>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</si>
  <si>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</si>
  <si>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</si>
  <si>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</si>
  <si>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</si>
  <si>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</si>
  <si>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</si>
  <si>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</si>
  <si>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</si>
  <si>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</si>
  <si>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</si>
  <si>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</si>
  <si>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</si>
  <si>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</si>
  <si>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</si>
  <si>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</si>
  <si>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</si>
  <si>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</si>
  <si>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</si>
  <si>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</si>
  <si>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</si>
  <si>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</si>
  <si>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</si>
  <si>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</si>
  <si>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</si>
  <si>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</si>
  <si>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</si>
  <si>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</si>
  <si>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</si>
  <si>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</si>
  <si>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</si>
  <si>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</si>
  <si>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</si>
  <si>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</si>
  <si>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</si>
  <si>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</si>
  <si>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</si>
  <si>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</si>
  <si>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</si>
  <si>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</si>
  <si>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</si>
  <si>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</si>
  <si>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</si>
  <si>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</si>
  <si>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</si>
  <si>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</si>
  <si>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</si>
  <si>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</si>
  <si>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</si>
  <si>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</si>
  <si>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</si>
  <si>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</si>
  <si>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</si>
  <si>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</si>
  <si>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</si>
  <si>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</si>
  <si>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</si>
  <si>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</si>
  <si>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</si>
  <si>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</si>
  <si>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</si>
  <si>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</si>
  <si>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</si>
  <si>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</si>
  <si>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</si>
  <si>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</si>
  <si>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</si>
  <si>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</si>
  <si>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</si>
  <si>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</si>
  <si>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</si>
  <si>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</si>
  <si>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</si>
  <si>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</si>
  <si>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</si>
  <si>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</si>
  <si>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</si>
  <si>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</si>
  <si>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</si>
  <si>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</si>
  <si>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</si>
  <si>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</si>
  <si>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</si>
  <si>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</si>
  <si>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</si>
  <si>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</si>
  <si>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</si>
  <si>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</si>
  <si>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</si>
  <si>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</si>
  <si>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</si>
  <si>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</si>
  <si>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</si>
  <si>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</si>
  <si>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</si>
  <si>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</si>
  <si>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</si>
  <si>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</si>
  <si>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</si>
  <si>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</si>
  <si>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</si>
  <si>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</si>
  <si>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</si>
  <si>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</si>
  <si>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</si>
  <si>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</si>
  <si>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</si>
  <si>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</si>
  <si>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</si>
  <si>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</si>
  <si>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</si>
  <si>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</si>
  <si>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</si>
  <si>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</si>
  <si>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</si>
  <si>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</si>
  <si>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</si>
  <si>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</si>
  <si>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</si>
  <si>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</si>
  <si>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</si>
  <si>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</si>
  <si>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</si>
  <si>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</si>
  <si>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</si>
  <si>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</si>
  <si>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</si>
  <si>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</si>
  <si>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</si>
  <si>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</si>
  <si>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</si>
  <si>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</si>
  <si>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</si>
  <si>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</si>
  <si>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</si>
  <si>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</si>
  <si>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</si>
  <si>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</si>
  <si>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</si>
  <si>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</si>
  <si>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</si>
  <si>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</si>
  <si>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</si>
  <si>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</si>
  <si>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</si>
  <si>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</si>
  <si>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</si>
  <si>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</si>
  <si>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</si>
  <si>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</si>
  <si>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</si>
  <si>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</si>
  <si>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</si>
  <si>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</si>
  <si>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</si>
  <si>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</si>
  <si>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</si>
  <si>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</si>
  <si>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</si>
  <si>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</si>
  <si>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</si>
  <si>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</si>
  <si>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</si>
  <si>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</si>
  <si>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</si>
  <si>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</si>
  <si>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</si>
  <si>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</si>
  <si>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</si>
  <si>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</si>
  <si>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</si>
  <si>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</si>
  <si>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</si>
  <si>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</si>
  <si>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</si>
  <si>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</si>
  <si>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</si>
  <si>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</si>
  <si>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</si>
  <si>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</si>
  <si>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</si>
  <si>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</si>
  <si>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</si>
  <si>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</si>
  <si>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</si>
  <si>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</si>
  <si>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</si>
  <si>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</si>
  <si>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</si>
  <si>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</si>
  <si>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</si>
  <si>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</si>
  <si>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</si>
  <si>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</si>
  <si>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</si>
  <si>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</si>
  <si>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</si>
  <si>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</si>
  <si>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</si>
  <si>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</si>
  <si>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</si>
  <si>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</si>
  <si>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</si>
  <si>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</si>
  <si>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</si>
  <si>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</si>
  <si>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</si>
  <si>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</si>
  <si>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</si>
  <si>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</si>
  <si>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</si>
  <si>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</si>
  <si>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</si>
  <si>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</si>
  <si>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</si>
  <si>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</si>
  <si>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</si>
  <si>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</si>
  <si>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</si>
  <si>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</si>
  <si>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</si>
  <si>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</si>
  <si>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</si>
  <si>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</si>
  <si>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</si>
  <si>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</si>
  <si>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</si>
  <si>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</si>
  <si>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</si>
  <si>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</si>
  <si>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</si>
  <si>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</si>
  <si>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</si>
  <si>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</si>
  <si>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</si>
  <si>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</si>
  <si>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</si>
  <si>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</si>
  <si>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</si>
  <si>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</si>
  <si>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</si>
  <si>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</si>
  <si>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</si>
  <si>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</si>
  <si>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</si>
  <si>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</si>
  <si>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</si>
  <si>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</si>
  <si>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</si>
  <si>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</si>
  <si>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</si>
  <si>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</si>
  <si>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</si>
  <si>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</si>
  <si>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</si>
  <si>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</si>
  <si>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</si>
  <si>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</si>
  <si>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</si>
  <si>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</si>
  <si>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</si>
  <si>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</si>
  <si>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</si>
  <si>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</si>
  <si>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</si>
  <si>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</si>
  <si>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</si>
  <si>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</si>
  <si>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</si>
  <si>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</si>
  <si>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</si>
  <si>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</si>
  <si>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</si>
  <si>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</si>
  <si>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</si>
  <si>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</si>
  <si>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</si>
  <si>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</si>
  <si>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</si>
  <si>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</si>
  <si>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</si>
  <si>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</si>
  <si>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</si>
  <si>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</si>
  <si>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</si>
  <si>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</si>
  <si>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</si>
  <si>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</si>
  <si>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</si>
  <si>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</si>
  <si>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</si>
  <si>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</si>
  <si>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</si>
  <si>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</si>
  <si>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</si>
  <si>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</si>
  <si>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</si>
  <si>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</si>
  <si>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</si>
  <si>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</si>
  <si>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</si>
  <si>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</si>
  <si>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</si>
  <si>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</si>
  <si>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</si>
  <si>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</si>
  <si>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</si>
  <si>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</si>
  <si>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</si>
  <si>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</si>
  <si>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</si>
  <si>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</si>
  <si>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</si>
  <si>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</si>
  <si>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</si>
  <si>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</si>
  <si>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</si>
  <si>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</si>
  <si>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</si>
  <si>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</si>
  <si>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</si>
  <si>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</si>
  <si>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</si>
  <si>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</si>
  <si>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</si>
  <si>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</si>
  <si>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</si>
  <si>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</si>
  <si>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</si>
  <si>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</si>
  <si>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</si>
  <si>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</si>
  <si>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</si>
  <si>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</si>
  <si>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</si>
  <si>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</si>
  <si>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</si>
  <si>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</si>
  <si>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</si>
  <si>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</si>
  <si>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</si>
  <si>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</si>
  <si>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</si>
  <si>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</si>
  <si>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</si>
  <si>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</si>
  <si>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</si>
  <si>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</si>
  <si>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</si>
  <si>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</si>
  <si>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</si>
  <si>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</si>
  <si>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</si>
  <si>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</si>
  <si>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</si>
  <si>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</si>
  <si>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</si>
  <si>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</si>
  <si>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</si>
  <si>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</si>
  <si>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</si>
  <si>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</si>
  <si>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</si>
  <si>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</si>
  <si>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</si>
  <si>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</si>
  <si>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</si>
  <si>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</si>
  <si>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</si>
  <si>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</si>
  <si>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</si>
  <si>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</si>
  <si>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</si>
  <si>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</si>
  <si>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</si>
  <si>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</si>
  <si>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</si>
  <si>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</si>
  <si>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</si>
  <si>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</si>
  <si>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</si>
  <si>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</si>
  <si>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</si>
  <si>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</si>
  <si>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</si>
  <si>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</si>
  <si>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</si>
  <si>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</si>
  <si>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</si>
  <si>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</si>
  <si>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</si>
  <si>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</si>
  <si>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</si>
  <si>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</si>
  <si>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</si>
  <si>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</si>
  <si>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</si>
  <si>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</si>
  <si>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</si>
  <si>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</si>
  <si>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</si>
  <si>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</si>
  <si>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</si>
  <si>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</si>
  <si>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</si>
  <si>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</si>
  <si>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</si>
  <si>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</si>
  <si>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</si>
  <si>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</si>
  <si>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</si>
  <si>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</si>
  <si>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</si>
  <si>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</si>
  <si>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</si>
  <si>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</si>
  <si>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</si>
  <si>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</si>
  <si>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</si>
  <si>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</si>
  <si>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</si>
  <si>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</si>
  <si>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</si>
  <si>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</si>
  <si>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</si>
  <si>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</si>
  <si>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</si>
  <si>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</si>
  <si>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</si>
  <si>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</si>
  <si>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</si>
  <si>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</si>
  <si>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</si>
  <si>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</si>
  <si>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</si>
  <si>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</si>
  <si>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</si>
  <si>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</si>
  <si>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</si>
  <si>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</si>
  <si>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</si>
  <si>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</si>
  <si>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</si>
  <si>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</si>
  <si>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</si>
  <si>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</si>
  <si>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</si>
  <si>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</si>
  <si>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</si>
  <si>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</si>
  <si>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</si>
  <si>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</si>
  <si>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</si>
  <si>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</si>
  <si>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</si>
  <si>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</si>
  <si>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</si>
  <si>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</si>
  <si>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</si>
  <si>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</si>
  <si>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</si>
  <si>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</si>
  <si>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</si>
  <si>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</si>
  <si>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</si>
  <si>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</si>
  <si>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</si>
  <si>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</si>
  <si>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</si>
  <si>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</si>
  <si>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</si>
  <si>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</si>
  <si>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</si>
  <si>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</si>
  <si>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</si>
  <si>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</si>
  <si>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</si>
  <si>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</si>
  <si>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</si>
  <si>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</si>
  <si>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</si>
  <si>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</si>
  <si>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</si>
  <si>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</si>
  <si>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</si>
  <si>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</si>
  <si>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</si>
  <si>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</si>
  <si>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</si>
  <si>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</si>
  <si>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</si>
  <si>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</si>
  <si>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</si>
  <si>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</si>
  <si>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</si>
  <si>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</si>
  <si>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</si>
  <si>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</si>
  <si>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</si>
  <si>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</si>
  <si>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</si>
  <si>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</si>
  <si>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</si>
  <si>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</si>
  <si>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</si>
  <si>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</si>
  <si>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</si>
  <si>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</si>
  <si>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</si>
  <si>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</si>
  <si>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</si>
  <si>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</si>
  <si>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</si>
  <si>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</si>
  <si>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</si>
  <si>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</si>
  <si>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</si>
  <si>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</si>
  <si>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</si>
  <si>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</si>
  <si>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</si>
  <si>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</si>
  <si>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</si>
  <si>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</si>
  <si>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</si>
  <si>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</si>
  <si>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</si>
  <si>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</si>
  <si>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</si>
  <si>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</si>
  <si>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</si>
  <si>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</si>
  <si>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</si>
  <si>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</si>
  <si>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</si>
  <si>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</si>
  <si>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</si>
  <si>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</si>
  <si>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</si>
  <si>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</si>
  <si>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</si>
  <si>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</si>
  <si>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</si>
  <si>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</si>
  <si>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</si>
  <si>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</si>
  <si>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</si>
  <si>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</si>
  <si>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</si>
  <si>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</si>
  <si>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</si>
  <si>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</si>
  <si>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</si>
  <si>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</si>
  <si>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</si>
  <si>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</si>
  <si>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</si>
  <si>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</si>
  <si>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</si>
  <si>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</si>
  <si>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</si>
  <si>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</si>
  <si>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</si>
  <si>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</si>
  <si>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</si>
  <si>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</si>
  <si>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</si>
  <si>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</si>
  <si>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</si>
  <si>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</si>
  <si>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</si>
  <si>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</si>
  <si>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</si>
  <si>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</si>
  <si>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</si>
  <si>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</si>
  <si>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</si>
  <si>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</si>
  <si>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</si>
  <si>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</si>
  <si>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</si>
  <si>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</si>
  <si>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</si>
  <si>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</si>
  <si>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</si>
  <si>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</si>
  <si>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</si>
  <si>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</si>
  <si>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</si>
  <si>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</si>
  <si>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</si>
  <si>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</si>
  <si>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</si>
  <si>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</si>
  <si>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</si>
  <si>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</si>
  <si>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</si>
  <si>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</si>
  <si>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</si>
  <si>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</si>
  <si>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</si>
  <si>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</si>
  <si>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</si>
  <si>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</si>
  <si>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</si>
  <si>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</si>
  <si>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</si>
  <si>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</si>
  <si>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</si>
  <si>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</si>
  <si>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</si>
  <si>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</si>
  <si>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</si>
  <si>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</si>
  <si>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</si>
  <si>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</si>
  <si>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</si>
  <si>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</si>
  <si>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</si>
  <si>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</si>
  <si>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</si>
  <si>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</si>
  <si>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</si>
  <si>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</si>
  <si>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</si>
  <si>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</si>
  <si>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</si>
  <si>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</si>
  <si>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</si>
  <si>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</si>
  <si>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</si>
  <si>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</si>
  <si>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</si>
  <si>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</si>
  <si>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</si>
  <si>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</si>
  <si>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</si>
  <si>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</si>
  <si>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</si>
  <si>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</si>
  <si>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</si>
  <si>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</si>
  <si>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</si>
  <si>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</si>
  <si>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</si>
  <si>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</si>
  <si>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</si>
  <si>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</si>
  <si>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</si>
  <si>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</si>
  <si>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</si>
  <si>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</si>
  <si>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</si>
  <si>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</si>
  <si>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</si>
  <si>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</si>
  <si>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</si>
  <si>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</si>
  <si>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</si>
  <si>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</si>
  <si>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</si>
  <si>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</si>
  <si>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</si>
  <si>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</si>
  <si>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</si>
  <si>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</si>
  <si>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</si>
  <si>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</si>
  <si>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</si>
  <si>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</si>
  <si>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</si>
  <si>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</si>
  <si>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</si>
  <si>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</si>
  <si>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</si>
  <si>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</si>
  <si>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</si>
  <si>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</si>
  <si>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</si>
  <si>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</si>
  <si>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</si>
  <si>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</si>
  <si>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</si>
  <si>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</si>
  <si>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</si>
  <si>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</si>
  <si>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</si>
  <si>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</si>
  <si>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</si>
  <si>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</si>
  <si>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</si>
  <si>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</si>
  <si>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</si>
  <si>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</si>
  <si>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</si>
  <si>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</si>
  <si>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</si>
  <si>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</si>
  <si>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</si>
  <si>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</si>
  <si>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</si>
  <si>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</si>
  <si>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</si>
  <si>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</si>
  <si>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</si>
  <si>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</si>
  <si>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</si>
  <si>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</si>
  <si>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</si>
  <si>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</si>
  <si>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</si>
  <si>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</si>
  <si>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</si>
  <si>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</si>
  <si>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</si>
  <si>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</si>
  <si>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</si>
  <si>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</si>
  <si>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</si>
  <si>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</si>
  <si>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</si>
  <si>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</si>
  <si>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</si>
  <si>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</si>
  <si>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</si>
  <si>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</si>
  <si>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</si>
  <si>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</si>
  <si>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</si>
  <si>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</si>
  <si>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</si>
  <si>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</si>
  <si>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</si>
  <si>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</si>
  <si>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</si>
  <si>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</si>
  <si>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</si>
  <si>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</si>
  <si>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</si>
  <si>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</si>
  <si>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</si>
  <si>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</si>
  <si>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</si>
  <si>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</si>
  <si>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</si>
  <si>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</si>
  <si>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</si>
  <si>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</si>
  <si>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</si>
  <si>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</si>
  <si>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</si>
  <si>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</si>
  <si>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</si>
  <si>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</si>
  <si>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</si>
  <si>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</si>
  <si>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</si>
  <si>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</si>
  <si>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</si>
  <si>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</si>
  <si>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</si>
  <si>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</si>
  <si>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</si>
  <si>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</si>
  <si>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</si>
  <si>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</si>
  <si>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</si>
  <si>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</si>
  <si>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</si>
  <si>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</si>
  <si>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</si>
  <si>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</si>
  <si>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</si>
  <si>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</si>
  <si>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</si>
  <si>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</si>
  <si>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</si>
  <si>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</si>
  <si>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</si>
  <si>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</si>
  <si>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</si>
  <si>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</si>
  <si>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</si>
  <si>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</si>
  <si>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</si>
  <si>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</si>
  <si>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</si>
  <si>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</si>
  <si>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</si>
  <si>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</si>
  <si>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</si>
  <si>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</si>
  <si>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</si>
  <si>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</si>
  <si>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</si>
  <si>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</si>
  <si>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</si>
  <si>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</si>
  <si>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</si>
  <si>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</si>
  <si>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</si>
  <si>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</si>
  <si>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</si>
  <si>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</si>
  <si>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</si>
  <si>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</si>
  <si>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</si>
  <si>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</si>
  <si>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</si>
  <si>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</si>
  <si>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</si>
  <si>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</si>
  <si>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</si>
  <si>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</si>
  <si>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</si>
  <si>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</si>
  <si>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</si>
  <si>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</si>
  <si>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</si>
  <si>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</si>
  <si>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</si>
  <si>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</si>
  <si>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</si>
  <si>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</si>
  <si>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</si>
  <si>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</si>
  <si>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</si>
  <si>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</si>
  <si>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</si>
  <si>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</si>
  <si>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</si>
  <si>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</si>
  <si>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</si>
  <si>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</si>
  <si>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</si>
  <si>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</si>
  <si>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</si>
  <si>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</si>
  <si>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</si>
  <si>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</si>
  <si>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</si>
  <si>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</si>
  <si>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</si>
  <si>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</si>
  <si>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</si>
  <si>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</si>
  <si>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</si>
  <si>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</si>
  <si>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</si>
  <si>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</si>
  <si>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</si>
  <si>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</si>
  <si>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</si>
  <si>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</si>
  <si>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</si>
  <si>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</si>
  <si>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</si>
  <si>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</si>
  <si>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</si>
  <si>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</si>
  <si>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</si>
  <si>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</si>
  <si>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</si>
  <si>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</si>
  <si>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</si>
  <si>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</si>
  <si>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</si>
  <si>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</si>
  <si>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</si>
  <si>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</si>
  <si>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</si>
  <si>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</si>
  <si>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</si>
  <si>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</si>
  <si>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</si>
  <si>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</si>
  <si>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</si>
  <si>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</si>
  <si>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</si>
  <si>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</si>
  <si>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</si>
  <si>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</si>
  <si>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</si>
  <si>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</si>
  <si>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</si>
  <si>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</si>
  <si>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</si>
  <si>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</si>
  <si>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</si>
  <si>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</si>
  <si>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</si>
  <si>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</si>
  <si>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</si>
  <si>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</si>
  <si>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</si>
  <si>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</si>
  <si>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</si>
  <si>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</si>
  <si>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</si>
  <si>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</si>
  <si>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</si>
  <si>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</si>
  <si>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</si>
  <si>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</si>
  <si>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</si>
  <si>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</si>
  <si>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</si>
  <si>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</si>
  <si>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</si>
  <si>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</si>
  <si>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</si>
  <si>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</si>
  <si>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</si>
  <si>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</si>
  <si>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</si>
  <si>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</si>
  <si>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</si>
  <si>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</si>
  <si>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</si>
  <si>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</si>
  <si>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</si>
  <si>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</si>
  <si>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</si>
  <si>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</si>
  <si>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</si>
  <si>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</si>
  <si>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</si>
  <si>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</si>
  <si>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</si>
  <si>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</si>
  <si>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</si>
  <si>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</si>
  <si>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</si>
  <si>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</si>
  <si>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</si>
  <si>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</si>
  <si>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</si>
  <si>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</si>
  <si>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</si>
  <si>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</si>
  <si>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</si>
  <si>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</si>
  <si>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</si>
  <si>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</si>
  <si>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</si>
  <si>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</si>
  <si>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</si>
  <si>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</si>
  <si>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</si>
  <si>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</si>
  <si>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</si>
  <si>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</si>
  <si>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</si>
  <si>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</si>
  <si>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</si>
  <si>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</si>
  <si>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</si>
  <si>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</si>
  <si>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</si>
  <si>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</si>
  <si>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</si>
  <si>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</si>
  <si>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</si>
  <si>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</si>
  <si>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</si>
  <si>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</si>
  <si>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</si>
  <si>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</si>
  <si>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</si>
  <si>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</si>
  <si>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</si>
  <si>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</si>
  <si>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</si>
  <si>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</si>
  <si>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</si>
  <si>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</si>
  <si>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</si>
  <si>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</si>
  <si>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</si>
  <si>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</si>
  <si>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</si>
  <si>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</si>
  <si>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</si>
  <si>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</si>
  <si>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</si>
  <si>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</si>
  <si>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</si>
  <si>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</si>
  <si>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</si>
  <si>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</si>
  <si>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</si>
  <si>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</si>
  <si>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</si>
  <si>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</si>
  <si>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</si>
  <si>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</si>
  <si>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</si>
  <si>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</si>
  <si>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</si>
  <si>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</si>
  <si>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</si>
  <si>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</si>
  <si>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</si>
  <si>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</si>
  <si>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</si>
  <si>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</si>
  <si>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</si>
  <si>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</si>
  <si>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</si>
  <si>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</si>
  <si>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</si>
  <si>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</si>
  <si>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</si>
  <si>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</si>
  <si>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</si>
  <si>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</si>
  <si>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</si>
  <si>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</si>
  <si>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</si>
  <si>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</si>
  <si>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</si>
  <si>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</si>
  <si>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</si>
  <si>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</si>
  <si>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</si>
  <si>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</si>
  <si>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</si>
  <si>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</si>
  <si>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</si>
  <si>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</si>
  <si>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</si>
  <si>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</si>
  <si>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</si>
  <si>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</si>
  <si>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</si>
  <si>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</si>
  <si>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</si>
  <si>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</si>
  <si>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</si>
  <si>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</si>
  <si>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</si>
  <si>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</si>
  <si>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</si>
  <si>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</si>
  <si>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</si>
  <si>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</si>
  <si>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</si>
  <si>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</si>
  <si>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</si>
  <si>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</si>
  <si>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</si>
  <si>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</si>
  <si>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</si>
  <si>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</si>
  <si>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</si>
  <si>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</si>
  <si>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</si>
  <si>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</si>
  <si>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</si>
  <si>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</si>
  <si>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</si>
  <si>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</si>
  <si>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</si>
  <si>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</si>
  <si>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</si>
  <si>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</si>
  <si>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</si>
  <si>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</si>
  <si>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</si>
  <si>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</si>
  <si>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</si>
  <si>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</si>
  <si>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</si>
  <si>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</si>
  <si>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</si>
  <si>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</si>
  <si>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</si>
  <si>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</si>
  <si>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</si>
  <si>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</si>
  <si>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</si>
  <si>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</si>
  <si>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</si>
  <si>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</si>
  <si>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</si>
  <si>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</si>
  <si>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</si>
  <si>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</si>
  <si>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</si>
  <si>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</si>
  <si>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</si>
  <si>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</si>
  <si>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</si>
  <si>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</si>
  <si>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</si>
  <si>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</si>
  <si>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</si>
  <si>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</si>
  <si>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</si>
  <si>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</si>
  <si>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</si>
  <si>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</si>
  <si>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</si>
  <si>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</si>
  <si>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</si>
  <si>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</si>
  <si>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</si>
  <si>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</si>
  <si>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</si>
  <si>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</si>
  <si>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</si>
  <si>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</si>
  <si>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</si>
  <si>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</si>
  <si>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</si>
  <si>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</si>
  <si>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</si>
  <si>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</si>
  <si>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</si>
  <si>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</si>
  <si>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</si>
  <si>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</si>
  <si>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</si>
  <si>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</si>
  <si>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</si>
  <si>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</si>
  <si>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</si>
  <si>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</si>
  <si>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</si>
  <si>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</si>
  <si>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</si>
  <si>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</si>
  <si>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</si>
  <si>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</si>
  <si>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</si>
  <si>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</si>
  <si>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</si>
  <si>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</si>
  <si>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</si>
  <si>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</si>
  <si>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</si>
  <si>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</si>
  <si>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</si>
  <si>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</si>
  <si>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</si>
  <si>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</si>
  <si>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</si>
  <si>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</si>
  <si>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</si>
  <si>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</si>
  <si>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</si>
  <si>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</si>
  <si>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</si>
  <si>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</si>
  <si>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</si>
  <si>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</si>
  <si>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</si>
  <si>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</si>
  <si>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</si>
  <si>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</si>
  <si>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</si>
  <si>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</si>
  <si>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</si>
  <si>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</si>
  <si>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</si>
  <si>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</si>
  <si>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</si>
  <si>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</si>
  <si>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</si>
  <si>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</si>
  <si>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</si>
  <si>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</si>
  <si>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</si>
  <si>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</si>
  <si>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</si>
  <si>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</si>
  <si>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</si>
  <si>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</si>
  <si>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</si>
  <si>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</si>
  <si>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</si>
  <si>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</si>
  <si>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</si>
  <si>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</si>
  <si>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</si>
  <si>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</si>
  <si>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</si>
  <si>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</si>
  <si>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</si>
  <si>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</si>
  <si>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</si>
  <si>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</si>
  <si>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</si>
  <si>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</si>
  <si>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</si>
  <si>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</si>
  <si>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</si>
  <si>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</si>
  <si>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</si>
  <si>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</si>
  <si>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</si>
  <si>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</si>
  <si>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</si>
  <si>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</si>
  <si>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</si>
  <si>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</si>
  <si>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</si>
  <si>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</si>
  <si>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</si>
  <si>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</si>
  <si>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</si>
  <si>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</si>
  <si>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</si>
  <si>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</si>
  <si>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</si>
  <si>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</si>
  <si>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</si>
  <si>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</si>
  <si>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</si>
  <si>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</si>
  <si>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</si>
  <si>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</si>
  <si>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</si>
  <si>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</si>
  <si>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</si>
  <si>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</si>
  <si>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</si>
  <si>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</si>
  <si>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</si>
  <si>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</si>
  <si>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</si>
  <si>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</si>
  <si>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</si>
  <si>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</si>
  <si>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</si>
  <si>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</si>
  <si>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</si>
  <si>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</si>
  <si>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</si>
  <si>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</si>
  <si>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</si>
  <si>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</si>
  <si>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</si>
  <si>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</si>
  <si>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</si>
  <si>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</si>
  <si>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</si>
  <si>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</si>
  <si>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</si>
  <si>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</si>
  <si>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</si>
  <si>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</si>
  <si>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</si>
  <si>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</si>
  <si>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</si>
  <si>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</si>
  <si>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</si>
  <si>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</si>
  <si>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</si>
  <si>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</si>
  <si>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</si>
  <si>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</si>
  <si>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</si>
  <si>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</si>
  <si>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</si>
  <si>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</si>
  <si>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</si>
  <si>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</si>
  <si>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</si>
  <si>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</si>
  <si>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</si>
  <si>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</si>
  <si>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</si>
  <si>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</si>
  <si>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</si>
  <si>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</si>
  <si>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</si>
  <si>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</si>
  <si>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</si>
  <si>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</si>
  <si>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</si>
  <si>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</si>
  <si>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</si>
  <si>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</si>
  <si>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</si>
  <si>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</si>
  <si>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</si>
  <si>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</si>
  <si>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</si>
  <si>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</si>
  <si>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</si>
  <si>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</si>
  <si>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</si>
  <si>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</si>
  <si>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</si>
  <si>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</si>
  <si>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</si>
  <si>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</si>
  <si>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</si>
  <si>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</si>
  <si>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</si>
  <si>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</si>
  <si>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</si>
  <si>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</si>
  <si>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</si>
  <si>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</si>
  <si>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</si>
  <si>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</si>
  <si>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</si>
  <si>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</si>
  <si>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</si>
  <si>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</si>
  <si>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</si>
  <si>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</si>
  <si>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</si>
  <si>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</si>
  <si>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</si>
  <si>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</si>
  <si>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</si>
  <si>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</si>
  <si>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</si>
  <si>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</si>
  <si>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</si>
  <si>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</si>
  <si>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</si>
  <si>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</si>
  <si>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</si>
  <si>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</si>
  <si>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</si>
  <si>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</si>
  <si>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</si>
  <si>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</si>
  <si>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</si>
  <si>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</si>
  <si>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</si>
  <si>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</si>
  <si>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</si>
  <si>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</si>
  <si>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</si>
  <si>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</si>
  <si>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</si>
  <si>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</si>
  <si>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</si>
  <si>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</si>
  <si>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</si>
  <si>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</si>
  <si>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</si>
  <si>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</si>
  <si>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</si>
  <si>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</si>
  <si>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</si>
  <si>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</si>
  <si>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</si>
  <si>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</si>
  <si>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</si>
  <si>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</si>
  <si>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</si>
  <si>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</si>
  <si>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</si>
  <si>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</si>
  <si>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</si>
  <si>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</si>
  <si>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</si>
  <si>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</si>
  <si>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</si>
  <si>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</si>
  <si>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</si>
  <si>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</si>
  <si>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</si>
  <si>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</si>
  <si>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</si>
  <si>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</si>
  <si>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</si>
  <si>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</si>
  <si>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</si>
  <si>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</si>
  <si>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</si>
  <si>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</si>
  <si>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</si>
  <si>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</si>
  <si>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</si>
  <si>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</si>
  <si>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</si>
  <si>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</si>
  <si>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</si>
  <si>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</si>
  <si>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</si>
  <si>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</si>
  <si>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</si>
  <si>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</si>
  <si>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</si>
  <si>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</si>
  <si>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</si>
  <si>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</si>
  <si>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</si>
  <si>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</si>
  <si>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</si>
  <si>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</si>
  <si>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</si>
  <si>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</si>
  <si>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</si>
  <si>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</si>
  <si>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</si>
  <si>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</si>
  <si>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</si>
  <si>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</si>
  <si>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</si>
  <si>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</si>
  <si>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</si>
  <si>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</si>
  <si>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</si>
  <si>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</si>
  <si>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</si>
  <si>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</si>
  <si>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</si>
  <si>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</si>
  <si>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</si>
  <si>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</si>
  <si>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</si>
  <si>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</si>
  <si>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</si>
  <si>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</si>
  <si>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</si>
  <si>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</si>
  <si>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</si>
  <si>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</si>
  <si>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</si>
  <si>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</si>
  <si>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</si>
  <si>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</si>
  <si>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</si>
  <si>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</si>
  <si>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</si>
  <si>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</si>
  <si>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</si>
  <si>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</si>
  <si>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</si>
  <si>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</si>
  <si>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</si>
  <si>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</si>
  <si>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</si>
  <si>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</si>
  <si>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</si>
  <si>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</si>
  <si>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</si>
  <si>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</si>
  <si>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</si>
  <si>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</si>
  <si>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</si>
  <si>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</si>
  <si>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</si>
  <si>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</si>
  <si>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</si>
  <si>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</si>
  <si>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</si>
  <si>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</si>
  <si>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</si>
  <si>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</si>
  <si>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</si>
  <si>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</si>
  <si>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</si>
  <si>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</si>
  <si>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</si>
  <si>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</si>
  <si>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</si>
  <si>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</si>
  <si>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</si>
  <si>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</si>
  <si>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</si>
  <si>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</si>
  <si>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</si>
  <si>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</si>
  <si>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</si>
  <si>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</si>
  <si>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</si>
  <si>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</si>
  <si>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</si>
  <si>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</si>
  <si>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</si>
  <si>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</si>
  <si>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</si>
  <si>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</si>
  <si>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</si>
  <si>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</si>
  <si>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</si>
  <si>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</si>
  <si>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</si>
  <si>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</si>
  <si>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</si>
  <si>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</si>
  <si>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</si>
  <si>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</si>
  <si>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</si>
  <si>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</si>
  <si>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</si>
  <si>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</si>
  <si>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</si>
  <si>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</si>
  <si>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</si>
  <si>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</si>
  <si>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</si>
  <si>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</si>
  <si>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</si>
  <si>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</si>
  <si>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</si>
  <si>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</si>
  <si>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</si>
  <si>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</si>
  <si>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</si>
  <si>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</si>
  <si>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</si>
  <si>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</si>
  <si>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</si>
  <si>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</si>
  <si>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</si>
  <si>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</si>
  <si>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</si>
  <si>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</si>
  <si>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</si>
  <si>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</si>
  <si>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</si>
  <si>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</si>
  <si>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</si>
  <si>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</si>
  <si>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</si>
  <si>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</si>
  <si>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</si>
  <si>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</si>
  <si>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</si>
  <si>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</si>
  <si>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</si>
  <si>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</si>
  <si>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</si>
  <si>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</si>
  <si>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</si>
  <si>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</si>
  <si>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</si>
  <si>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</si>
  <si>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</si>
  <si>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</si>
  <si>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</si>
  <si>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</si>
  <si>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</si>
  <si>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</si>
  <si>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</si>
  <si>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</si>
  <si>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</si>
  <si>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</si>
  <si>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</si>
  <si>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</si>
  <si>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</si>
  <si>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</si>
  <si>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</si>
  <si>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</si>
  <si>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</si>
  <si>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</si>
  <si>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</si>
  <si>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</si>
  <si>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</si>
  <si>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</si>
  <si>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</si>
  <si>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</si>
  <si>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</si>
  <si>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</si>
  <si>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</si>
  <si>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</si>
  <si>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</si>
  <si>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</si>
  <si>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</si>
  <si>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</si>
  <si>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</si>
  <si>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</si>
  <si>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</si>
  <si>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</si>
  <si>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</si>
  <si>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</si>
  <si>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</si>
  <si>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</si>
  <si>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</si>
  <si>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</si>
  <si>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</si>
  <si>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</si>
  <si>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</si>
  <si>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</si>
  <si>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</si>
  <si>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</si>
  <si>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</si>
  <si>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</si>
  <si>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</si>
  <si>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</si>
  <si>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</si>
  <si>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</si>
  <si>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</si>
  <si>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</si>
  <si>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</si>
  <si>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</si>
  <si>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</si>
  <si>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</si>
  <si>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</si>
  <si>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</si>
  <si>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</si>
  <si>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</si>
  <si>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</si>
  <si>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</si>
  <si>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</si>
  <si>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</si>
  <si>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</si>
  <si>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</si>
  <si>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</si>
  <si>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</si>
  <si>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</si>
  <si>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</si>
  <si>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</si>
  <si>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</si>
  <si>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</si>
  <si>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</si>
  <si>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</si>
  <si>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</si>
  <si>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</si>
  <si>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</si>
  <si>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</si>
  <si>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</si>
  <si>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</si>
  <si>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</si>
  <si>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</si>
  <si>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</si>
  <si>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</si>
  <si>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</si>
  <si>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</si>
  <si>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</si>
  <si>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</si>
  <si>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</si>
  <si>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</si>
  <si>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</si>
  <si>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</si>
  <si>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</si>
  <si>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</si>
  <si>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</si>
  <si>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</si>
  <si>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</si>
  <si>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</si>
  <si>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</si>
  <si>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</si>
  <si>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</si>
  <si>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</si>
  <si>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</si>
  <si>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</si>
  <si>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</si>
  <si>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</si>
  <si>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</si>
  <si>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</si>
  <si>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</si>
  <si>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</si>
  <si>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</si>
  <si>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</si>
  <si>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</si>
  <si>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</si>
  <si>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</si>
  <si>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</si>
  <si>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</si>
  <si>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</si>
  <si>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</si>
  <si>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</si>
  <si>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</si>
  <si>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</si>
  <si>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</si>
  <si>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</si>
  <si>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</si>
  <si>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</si>
  <si>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</si>
  <si>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</si>
  <si>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</si>
  <si>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</si>
  <si>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</si>
  <si>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</si>
  <si>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</si>
  <si>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</si>
  <si>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</si>
  <si>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</si>
  <si>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</si>
  <si>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</si>
  <si>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</si>
  <si>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</si>
  <si>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</si>
  <si>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</si>
  <si>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</si>
  <si>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</si>
  <si>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</si>
  <si>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</si>
  <si>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</si>
  <si>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</si>
  <si>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</si>
  <si>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</si>
  <si>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</si>
  <si>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</si>
  <si>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</si>
  <si>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</si>
  <si>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</si>
  <si>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</si>
  <si>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</si>
  <si>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</si>
  <si>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</si>
  <si>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</si>
  <si>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</si>
  <si>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</si>
  <si>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</si>
  <si>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</si>
  <si>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</si>
  <si>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</si>
  <si>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</si>
  <si>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</si>
  <si>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</si>
  <si>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</si>
  <si>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</si>
  <si>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</si>
  <si>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</si>
  <si>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</si>
  <si>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</si>
  <si>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</si>
  <si>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</si>
  <si>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</si>
  <si>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</si>
  <si>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</si>
  <si>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</si>
  <si>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</si>
  <si>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</si>
  <si>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</si>
  <si>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</si>
  <si>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</si>
  <si>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</si>
  <si>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</si>
  <si>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</si>
  <si>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</si>
  <si>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</si>
  <si>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</si>
  <si>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</si>
  <si>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</si>
  <si>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</si>
  <si>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</si>
  <si>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</si>
  <si>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</si>
  <si>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</si>
  <si>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</si>
  <si>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</si>
  <si>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</si>
  <si>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</si>
  <si>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</si>
  <si>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</si>
  <si>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</si>
  <si>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</si>
  <si>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</si>
  <si>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</si>
  <si>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</si>
  <si>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</si>
  <si>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</si>
  <si>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</si>
  <si>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</si>
  <si>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</si>
  <si>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</si>
  <si>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</si>
  <si>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</si>
  <si>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</si>
  <si>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</si>
  <si>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</si>
  <si>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</si>
  <si>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</si>
  <si>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</si>
  <si>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</si>
  <si>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</si>
  <si>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</si>
  <si>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</si>
  <si>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</si>
  <si>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</si>
  <si>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</si>
  <si>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</si>
  <si>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</si>
  <si>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</si>
  <si>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</si>
  <si>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</si>
  <si>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</si>
  <si>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</si>
  <si>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</si>
  <si>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</si>
  <si>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</si>
  <si>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</si>
  <si>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</si>
  <si>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</si>
  <si>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</si>
  <si>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</si>
  <si>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</si>
  <si>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</si>
  <si>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</si>
  <si>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</si>
  <si>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</si>
  <si>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</si>
  <si>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</si>
  <si>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</si>
  <si>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</si>
  <si>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</si>
  <si>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</si>
  <si>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</si>
  <si>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</si>
  <si>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</si>
  <si>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</si>
  <si>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</si>
  <si>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</si>
  <si>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</si>
  <si>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</si>
  <si>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</si>
  <si>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</si>
  <si>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</si>
  <si>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</si>
  <si>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</si>
  <si>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</si>
  <si>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</si>
  <si>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</si>
  <si>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</si>
  <si>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</si>
  <si>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</si>
  <si>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</si>
  <si>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</si>
  <si>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</si>
  <si>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</si>
  <si>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</si>
  <si>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</si>
  <si>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</si>
  <si>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</si>
  <si>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</si>
  <si>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</si>
  <si>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</si>
  <si>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</si>
  <si>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</si>
  <si>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</si>
  <si>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</si>
  <si>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</si>
  <si>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</si>
  <si>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</si>
  <si>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</si>
  <si>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</si>
  <si>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</si>
  <si>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</si>
  <si>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</si>
  <si>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</si>
  <si>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</si>
  <si>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</si>
  <si>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</si>
  <si>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</si>
  <si>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</si>
  <si>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</si>
  <si>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</si>
  <si>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</si>
  <si>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</si>
  <si>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</si>
  <si>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</si>
  <si>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</si>
  <si>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</si>
  <si>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</si>
  <si>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</si>
  <si>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</si>
  <si>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</si>
  <si>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</si>
  <si>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</si>
  <si>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</si>
  <si>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</si>
  <si>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</si>
  <si>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</si>
  <si>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</si>
  <si>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</si>
  <si>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</si>
  <si>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</si>
  <si>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</si>
  <si>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</si>
  <si>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</si>
  <si>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</si>
  <si>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</si>
  <si>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</si>
  <si>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</si>
  <si>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</si>
  <si>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</si>
  <si>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</si>
  <si>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</si>
  <si>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</si>
  <si>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</si>
  <si>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</si>
  <si>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</si>
  <si>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</si>
  <si>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</si>
  <si>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</si>
  <si>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</si>
  <si>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</si>
  <si>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</si>
  <si>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</si>
  <si>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</si>
  <si>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</si>
  <si>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</si>
  <si>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</si>
  <si>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</si>
  <si>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</si>
  <si>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</si>
  <si>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</si>
  <si>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</si>
  <si>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</si>
  <si>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</si>
  <si>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</si>
  <si>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</si>
  <si>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</si>
  <si>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</si>
  <si>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</si>
  <si>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</si>
  <si>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</si>
  <si>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</si>
  <si>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</si>
  <si>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</si>
  <si>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</si>
  <si>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</si>
  <si>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</si>
  <si>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</si>
  <si>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</si>
  <si>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</si>
  <si>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</si>
  <si>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</si>
  <si>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</si>
  <si>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</si>
  <si>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</si>
  <si>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</si>
  <si>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</si>
  <si>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</si>
  <si>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</si>
  <si>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</si>
  <si>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</si>
  <si>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</si>
  <si>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</si>
  <si>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</si>
  <si>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</si>
  <si>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</si>
  <si>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</si>
  <si>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</si>
  <si>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</si>
  <si>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</si>
  <si>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</si>
  <si>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</si>
  <si>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</si>
  <si>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</si>
  <si>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</si>
  <si>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</si>
  <si>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</si>
  <si>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</si>
  <si>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</si>
  <si>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</si>
  <si>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</si>
  <si>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</si>
  <si>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</si>
  <si>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</si>
  <si>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</si>
  <si>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</si>
  <si>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</si>
  <si>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</si>
  <si>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</si>
  <si>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</si>
  <si>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</si>
  <si>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</si>
  <si>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</si>
  <si>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</si>
  <si>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</si>
  <si>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</si>
  <si>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</si>
  <si>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</si>
  <si>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</si>
  <si>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</si>
  <si>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</si>
  <si>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</si>
  <si>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</si>
  <si>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</si>
  <si>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</si>
  <si>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</si>
  <si>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</si>
  <si>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</si>
  <si>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</si>
  <si>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</si>
  <si>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</si>
  <si>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</si>
  <si>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</si>
  <si>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</si>
  <si>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</si>
  <si>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</si>
  <si>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</si>
  <si>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</si>
  <si>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</si>
  <si>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</si>
  <si>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</si>
  <si>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</si>
  <si>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</si>
  <si>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</si>
  <si>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</si>
  <si>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</si>
  <si>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</si>
  <si>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</si>
  <si>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</si>
  <si>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</si>
  <si>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</si>
  <si>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</si>
  <si>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</si>
  <si>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</si>
  <si>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</si>
  <si>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</si>
  <si>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</si>
  <si>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</si>
  <si>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</si>
  <si>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</si>
  <si>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</si>
  <si>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</si>
  <si>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</si>
  <si>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</si>
  <si>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</si>
  <si>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</si>
  <si>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</si>
  <si>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</si>
  <si>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</si>
  <si>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</si>
  <si>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</si>
  <si>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</si>
  <si>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</si>
  <si>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</si>
  <si>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</si>
  <si>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</si>
  <si>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</si>
  <si>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</si>
  <si>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</si>
  <si>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</si>
  <si>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</si>
  <si>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</si>
  <si>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</si>
  <si>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</si>
  <si>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</si>
  <si>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</si>
  <si>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</si>
  <si>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</si>
  <si>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</si>
  <si>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</si>
  <si>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</si>
  <si>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</si>
  <si>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</si>
  <si>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</si>
  <si>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</si>
  <si>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</si>
  <si>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</si>
  <si>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</si>
  <si>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</si>
  <si>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</si>
  <si>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</si>
  <si>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</si>
  <si>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</si>
  <si>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</si>
  <si>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</si>
  <si>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</si>
  <si>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</si>
  <si>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</si>
  <si>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</si>
  <si>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</si>
  <si>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</si>
  <si>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</si>
  <si>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</si>
  <si>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</si>
  <si>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</si>
  <si>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</si>
  <si>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</si>
  <si>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</si>
  <si>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</si>
  <si>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</si>
  <si>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</si>
  <si>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</si>
  <si>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</si>
  <si>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</si>
  <si>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</si>
  <si>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</si>
  <si>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</si>
  <si>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</si>
  <si>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</si>
  <si>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</si>
  <si>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</si>
  <si>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</si>
  <si>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</si>
  <si>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</si>
  <si>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</si>
  <si>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</si>
  <si>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</si>
  <si>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</si>
  <si>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</si>
  <si>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</si>
  <si>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</si>
  <si>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</si>
  <si>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</si>
  <si>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</si>
  <si>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</si>
  <si>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</si>
  <si>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</si>
  <si>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</si>
  <si>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</si>
  <si>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</si>
  <si>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</si>
  <si>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</si>
  <si>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</si>
  <si>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</si>
  <si>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</si>
  <si>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</si>
  <si>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</si>
  <si>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</si>
  <si>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</si>
  <si>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</si>
  <si>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</si>
  <si>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</si>
  <si>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</si>
  <si>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</si>
  <si>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</si>
  <si>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</si>
  <si>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</si>
  <si>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</si>
  <si>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</si>
  <si>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</si>
  <si>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</si>
  <si>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</si>
  <si>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</si>
  <si>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</si>
  <si>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</si>
  <si>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</si>
  <si>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</si>
  <si>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</si>
  <si>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</si>
  <si>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</si>
  <si>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</si>
  <si>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</si>
  <si>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</si>
  <si>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</si>
  <si>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</si>
  <si>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</si>
  <si>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</si>
  <si>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</si>
  <si>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</si>
  <si>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</si>
  <si>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</si>
  <si>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</si>
  <si>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</si>
  <si>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</si>
  <si>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</si>
  <si>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</si>
  <si>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</si>
  <si>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</si>
  <si>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</si>
  <si>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</si>
  <si>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</si>
  <si>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</si>
  <si>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</si>
  <si>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</si>
  <si>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</si>
  <si>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</si>
  <si>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</si>
  <si>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</si>
  <si>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</si>
  <si>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</si>
  <si>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</si>
  <si>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</si>
  <si>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</si>
  <si>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</si>
  <si>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</si>
  <si>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</si>
  <si>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</si>
  <si>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</si>
  <si>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</si>
  <si>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</si>
  <si>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</si>
  <si>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</si>
  <si>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</si>
  <si>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</si>
  <si>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</si>
  <si>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</si>
  <si>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</si>
  <si>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</si>
  <si>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</si>
  <si>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</si>
  <si>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</si>
  <si>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</si>
  <si>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</si>
  <si>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</si>
  <si>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</si>
  <si>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</si>
  <si>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</si>
  <si>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</si>
  <si>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</si>
  <si>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</si>
  <si>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</si>
  <si>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</si>
  <si>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</si>
  <si>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</si>
  <si>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</si>
  <si>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</si>
  <si>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</si>
  <si>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</si>
  <si>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</si>
  <si>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</si>
  <si>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</si>
  <si>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</si>
  <si>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</si>
  <si>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</si>
  <si>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</si>
  <si>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</si>
  <si>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</si>
  <si>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</si>
  <si>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</si>
  <si>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</si>
  <si>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</si>
  <si>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</si>
  <si>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</si>
  <si>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</si>
  <si>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</si>
  <si>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</si>
  <si>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</si>
  <si>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</si>
  <si>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</si>
  <si>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</si>
  <si>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</si>
  <si>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</si>
  <si>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</si>
  <si>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</si>
  <si>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</si>
  <si>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</si>
  <si>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</si>
  <si>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</si>
  <si>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</si>
  <si>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</si>
  <si>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</si>
  <si>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</si>
  <si>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</si>
  <si>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</si>
  <si>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</si>
  <si>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</si>
  <si>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</si>
  <si>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</si>
  <si>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</si>
  <si>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</si>
  <si>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</si>
  <si>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</si>
  <si>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</si>
  <si>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</si>
  <si>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</si>
  <si>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</si>
  <si>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</si>
  <si>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</si>
  <si>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</si>
  <si>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</si>
  <si>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</si>
  <si>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</si>
  <si>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</si>
  <si>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</si>
  <si>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</si>
  <si>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</si>
  <si>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</si>
  <si>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</si>
  <si>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</si>
  <si>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</si>
  <si>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</si>
  <si>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</si>
  <si>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</si>
  <si>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</si>
  <si>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</si>
  <si>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</si>
  <si>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</si>
  <si>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</si>
  <si>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</si>
  <si>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</si>
  <si>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</si>
  <si>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</si>
  <si>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</si>
  <si>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</si>
  <si>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</si>
  <si>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</si>
  <si>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</si>
  <si>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</si>
  <si>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</si>
  <si>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</si>
  <si>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</si>
  <si>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</si>
  <si>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</si>
  <si>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</si>
  <si>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</si>
  <si>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</si>
  <si>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</si>
  <si>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</si>
  <si>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</si>
  <si>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</si>
  <si>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</si>
  <si>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</si>
  <si>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</si>
  <si>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</si>
  <si>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</si>
  <si>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</si>
  <si>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</si>
  <si>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</si>
  <si>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</si>
  <si>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</si>
  <si>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</si>
  <si>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</si>
  <si>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</si>
  <si>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</si>
  <si>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</si>
  <si>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</si>
  <si>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</si>
  <si>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</si>
  <si>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</si>
  <si>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</si>
  <si>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</si>
  <si>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</si>
  <si>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</si>
  <si>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</si>
  <si>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</si>
  <si>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</si>
  <si>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</si>
  <si>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</si>
  <si>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</si>
  <si>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</si>
  <si>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</si>
  <si>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</si>
  <si>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</si>
  <si>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</si>
  <si>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</si>
  <si>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</si>
  <si>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</si>
  <si>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</si>
  <si>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</si>
  <si>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</si>
  <si>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</si>
  <si>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</si>
  <si>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</si>
  <si>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</si>
  <si>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</si>
  <si>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</si>
  <si>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</si>
  <si>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</si>
  <si>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</si>
  <si>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</si>
  <si>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</si>
  <si>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</si>
  <si>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</si>
  <si>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</si>
  <si>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</si>
  <si>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</si>
  <si>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</si>
  <si>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</si>
  <si>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</si>
  <si>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</si>
  <si>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</si>
  <si>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</si>
  <si>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</si>
  <si>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</si>
  <si>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</si>
  <si>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</si>
  <si>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</si>
  <si>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</si>
  <si>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</si>
  <si>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</si>
  <si>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</si>
  <si>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</si>
  <si>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</si>
  <si>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</si>
  <si>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</si>
  <si>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</si>
  <si>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</si>
  <si>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</si>
  <si>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</si>
  <si>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</si>
  <si>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</si>
  <si>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</si>
  <si>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</si>
  <si>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</si>
  <si>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</si>
  <si>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</si>
  <si>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</si>
  <si>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</si>
  <si>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</si>
  <si>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</si>
  <si>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</si>
  <si>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</si>
  <si>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</si>
  <si>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</si>
  <si>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</si>
  <si>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</si>
  <si>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</si>
  <si>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</si>
  <si>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</si>
  <si>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</si>
  <si>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</si>
  <si>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</si>
  <si>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</si>
  <si>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</si>
  <si>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</si>
  <si>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</si>
  <si>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</si>
  <si>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</si>
  <si>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</si>
  <si>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</si>
  <si>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</si>
  <si>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</si>
  <si>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</si>
  <si>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</si>
  <si>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</si>
  <si>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</si>
  <si>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</si>
  <si>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</si>
  <si>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</si>
  <si>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</si>
  <si>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</si>
  <si>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</si>
  <si>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</si>
  <si>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</si>
  <si>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</si>
  <si>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</si>
  <si>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</si>
  <si>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</si>
  <si>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</si>
  <si>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</si>
  <si>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</si>
  <si>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</si>
  <si>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</si>
  <si>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</si>
  <si>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</si>
  <si>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</si>
  <si>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</si>
  <si>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</si>
  <si>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</si>
  <si>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</si>
  <si>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</si>
  <si>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</si>
  <si>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</si>
  <si>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</si>
  <si>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</si>
  <si>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</si>
  <si>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</si>
  <si>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</si>
  <si>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</si>
  <si>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</si>
  <si>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</si>
  <si>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</si>
  <si>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</si>
  <si>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</si>
  <si>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</si>
  <si>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</si>
  <si>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</si>
  <si>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</si>
  <si>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</si>
  <si>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</si>
  <si>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</si>
  <si>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</si>
  <si>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</si>
  <si>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</si>
  <si>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</si>
  <si>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</si>
  <si>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</si>
  <si>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</si>
  <si>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</si>
  <si>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</si>
  <si>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</si>
  <si>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</si>
  <si>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</si>
  <si>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</si>
  <si>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</si>
  <si>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</si>
  <si>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</si>
  <si>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</si>
  <si>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</si>
  <si>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</si>
  <si>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</si>
  <si>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</si>
  <si>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</si>
  <si>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</si>
  <si>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</si>
  <si>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</si>
  <si>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</si>
  <si>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</si>
  <si>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</si>
  <si>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</si>
  <si>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</si>
  <si>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</si>
  <si>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</si>
  <si>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</si>
  <si>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</si>
  <si>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</si>
  <si>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</si>
  <si>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</si>
  <si>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</si>
  <si>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</si>
  <si>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</si>
  <si>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</si>
  <si>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</si>
  <si>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</si>
  <si>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</si>
  <si>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</si>
  <si>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</si>
  <si>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</si>
  <si>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</si>
  <si>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</si>
  <si>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</si>
  <si>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</si>
  <si>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</si>
  <si>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</si>
  <si>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</si>
  <si>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</si>
  <si>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</si>
  <si>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</si>
  <si>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</si>
  <si>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</si>
  <si>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</si>
  <si>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</si>
  <si>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</si>
  <si>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</si>
  <si>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</si>
  <si>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</si>
  <si>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</si>
  <si>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</si>
  <si>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</si>
  <si>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</si>
  <si>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</si>
  <si>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</si>
  <si>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</si>
  <si>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</si>
  <si>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</si>
  <si>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</si>
  <si>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</si>
  <si>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</si>
  <si>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</si>
  <si>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</si>
  <si>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</si>
  <si>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</si>
  <si>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</si>
  <si>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</si>
  <si>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</si>
  <si>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</si>
  <si>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</si>
  <si>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</si>
  <si>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</si>
  <si>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</si>
  <si>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</si>
  <si>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</si>
  <si>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</si>
  <si>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</si>
  <si>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</si>
  <si>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</si>
  <si>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</si>
  <si>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</si>
  <si>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</si>
  <si>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</si>
  <si>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</si>
  <si>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</si>
  <si>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</si>
  <si>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</si>
  <si>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</si>
  <si>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</si>
  <si>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</si>
  <si>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</si>
  <si>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</si>
  <si>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</si>
  <si>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</si>
  <si>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</si>
  <si>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</si>
  <si>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</si>
  <si>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</si>
  <si>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</si>
  <si>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</si>
  <si>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</si>
  <si>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</si>
  <si>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</si>
  <si>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</si>
  <si>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</si>
  <si>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</si>
  <si>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</si>
  <si>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</si>
  <si>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</si>
  <si>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</si>
  <si>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</si>
  <si>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</si>
  <si>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</si>
  <si>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</si>
  <si>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</si>
  <si>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</si>
  <si>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</si>
  <si>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</si>
  <si>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</si>
  <si>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</si>
  <si>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</si>
  <si>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</si>
  <si>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</si>
  <si>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</si>
  <si>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</si>
  <si>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</si>
  <si>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</si>
  <si>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</si>
  <si>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</si>
  <si>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</si>
  <si>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</si>
  <si>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</si>
  <si>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</si>
  <si>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</si>
  <si>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</si>
  <si>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</si>
  <si>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</si>
  <si>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</si>
  <si>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</si>
  <si>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</si>
  <si>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</si>
  <si>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</si>
  <si>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</si>
  <si>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</si>
  <si>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</si>
  <si>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</si>
  <si>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</si>
  <si>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</si>
  <si>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</si>
  <si>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</si>
  <si>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</si>
  <si>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</si>
  <si>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</si>
  <si>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</si>
  <si>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</si>
  <si>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</si>
  <si>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</si>
  <si>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</si>
  <si>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</si>
  <si>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</si>
  <si>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</si>
  <si>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</si>
  <si>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</si>
  <si>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</si>
  <si>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</si>
  <si>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</si>
  <si>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</si>
  <si>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</si>
  <si>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</si>
  <si>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</si>
  <si>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</si>
  <si>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</si>
  <si>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</si>
  <si>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</si>
  <si>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</si>
  <si>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</si>
  <si>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</si>
  <si>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</si>
  <si>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</si>
  <si>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</si>
  <si>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</si>
  <si>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</si>
  <si>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</si>
  <si>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</si>
  <si>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</si>
  <si>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</si>
  <si>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</si>
  <si>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</si>
  <si>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</si>
  <si>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</si>
  <si>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</si>
  <si>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</si>
  <si>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</si>
  <si>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</si>
  <si>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</si>
  <si>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</si>
  <si>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</si>
  <si>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</si>
  <si>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</si>
  <si>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</si>
  <si>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</si>
  <si>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</si>
  <si>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</si>
  <si>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</si>
  <si>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</si>
  <si>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</si>
  <si>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</si>
  <si>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</si>
  <si>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</si>
  <si>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</si>
  <si>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</si>
  <si>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</si>
  <si>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</si>
  <si>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</si>
  <si>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</si>
  <si>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</si>
  <si>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</si>
  <si>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</si>
  <si>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</si>
  <si>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</si>
  <si>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</si>
  <si>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</si>
  <si>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</si>
  <si>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</si>
  <si>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</si>
  <si>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</si>
  <si>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</si>
  <si>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</si>
  <si>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</si>
  <si>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</si>
  <si>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</si>
  <si>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</si>
  <si>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</si>
  <si>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</si>
  <si>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</si>
  <si>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</si>
  <si>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</si>
  <si>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</si>
  <si>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</si>
  <si>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</si>
  <si>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</si>
  <si>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</si>
  <si>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</si>
  <si>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</si>
  <si>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</si>
  <si>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</si>
  <si>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</si>
  <si>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</si>
  <si>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</si>
  <si>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</si>
  <si>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</si>
  <si>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</si>
  <si>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</si>
  <si>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</si>
  <si>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</si>
  <si>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</si>
  <si>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</si>
  <si>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</si>
  <si>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</si>
  <si>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</si>
  <si>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</si>
  <si>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</si>
  <si>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</si>
  <si>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</si>
  <si>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</si>
  <si>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</si>
  <si>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</si>
  <si>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</si>
  <si>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</si>
  <si>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</si>
  <si>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</si>
  <si>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</si>
  <si>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</si>
  <si>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</si>
  <si>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</si>
  <si>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</si>
  <si>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</si>
  <si>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</si>
  <si>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</si>
  <si>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</si>
  <si>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</si>
  <si>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</si>
  <si>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</si>
  <si>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</si>
  <si>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</si>
  <si>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</si>
  <si>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</si>
  <si>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</si>
  <si>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</si>
  <si>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</si>
  <si>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</si>
  <si>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</si>
  <si>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</si>
  <si>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</si>
  <si>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</si>
  <si>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</si>
  <si>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</si>
  <si>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</si>
  <si>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</si>
  <si>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</si>
  <si>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</si>
  <si>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</si>
  <si>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</si>
  <si>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</si>
  <si>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</si>
  <si>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</si>
  <si>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</si>
  <si>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</si>
  <si>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</si>
  <si>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</si>
  <si>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</si>
  <si>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</si>
  <si>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</si>
  <si>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</si>
  <si>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</si>
  <si>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</si>
  <si>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</si>
  <si>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</si>
  <si>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</si>
  <si>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</si>
  <si>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</si>
  <si>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</si>
  <si>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</si>
  <si>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</si>
  <si>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</si>
  <si>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</si>
  <si>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</si>
  <si>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</si>
  <si>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</si>
  <si>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</si>
  <si>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</si>
  <si>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</si>
  <si>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</si>
  <si>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</si>
  <si>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</si>
  <si>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</si>
  <si>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</si>
  <si>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</si>
  <si>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</si>
  <si>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</si>
  <si>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</si>
  <si>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</si>
  <si>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</si>
  <si>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</si>
  <si>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</si>
  <si>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</si>
  <si>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</si>
  <si>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</si>
  <si>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</si>
  <si>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</si>
  <si>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</si>
  <si>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</si>
  <si>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</si>
  <si>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</si>
  <si>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</si>
  <si>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</si>
  <si>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</si>
  <si>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</si>
  <si>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</si>
  <si>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</si>
  <si>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</si>
  <si>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</si>
  <si>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</si>
  <si>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</si>
  <si>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</si>
  <si>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</si>
  <si>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</si>
  <si>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</si>
  <si>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</si>
  <si>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</si>
  <si>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</si>
  <si>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</si>
  <si>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</si>
  <si>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</si>
  <si>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</si>
  <si>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</si>
  <si>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</si>
  <si>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</si>
  <si>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</si>
  <si>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</si>
  <si>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</si>
  <si>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</si>
  <si>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</si>
  <si>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</si>
  <si>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</si>
  <si>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</si>
  <si>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</si>
  <si>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</si>
  <si>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</si>
  <si>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</si>
  <si>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</si>
  <si>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</si>
  <si>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</si>
  <si>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</si>
  <si>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</si>
  <si>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</si>
  <si>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</si>
  <si>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</si>
  <si>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</si>
  <si>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</si>
  <si>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</si>
  <si>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</si>
  <si>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</si>
  <si>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</si>
  <si>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</si>
  <si>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</si>
  <si>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</si>
  <si>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</si>
  <si>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</si>
  <si>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</si>
  <si>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</si>
  <si>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</si>
  <si>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</si>
  <si>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</si>
  <si>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</si>
  <si>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</si>
  <si>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</si>
  <si>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</si>
  <si>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</si>
  <si>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</si>
  <si>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</si>
  <si>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</si>
  <si>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</si>
  <si>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</si>
  <si>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</si>
  <si>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</si>
  <si>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</si>
  <si>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</si>
  <si>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</si>
  <si>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</si>
  <si>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</si>
  <si>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</si>
  <si>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</si>
  <si>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</si>
  <si>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</si>
  <si>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</si>
  <si>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</si>
  <si>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</si>
  <si>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</si>
  <si>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</si>
  <si>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</si>
  <si>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</si>
  <si>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</si>
  <si>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</si>
  <si>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</si>
  <si>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</si>
  <si>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</si>
  <si>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</si>
  <si>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</si>
  <si>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</si>
  <si>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</si>
  <si>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</si>
  <si>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</si>
  <si>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</si>
  <si>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</si>
  <si>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</si>
  <si>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</si>
  <si>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</si>
  <si>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</si>
  <si>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</si>
  <si>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</si>
  <si>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</si>
  <si>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</si>
  <si>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</si>
  <si>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</si>
  <si>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</si>
  <si>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</si>
  <si>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</si>
  <si>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</si>
  <si>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</si>
  <si>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</si>
  <si>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</si>
  <si>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</si>
  <si>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</si>
  <si>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</si>
  <si>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</si>
  <si>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</si>
  <si>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</si>
  <si>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</si>
  <si>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</si>
  <si>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</si>
  <si>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</si>
  <si>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</si>
  <si>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</si>
  <si>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</si>
  <si>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</si>
  <si>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</si>
  <si>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</si>
  <si>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</si>
  <si>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</si>
  <si>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</si>
  <si>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</si>
  <si>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</si>
  <si>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</si>
  <si>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</si>
  <si>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</si>
  <si>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</si>
  <si>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</si>
  <si>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</si>
  <si>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</si>
  <si>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</si>
  <si>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</si>
  <si>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</si>
  <si>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</si>
  <si>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</si>
  <si>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</si>
  <si>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</si>
  <si>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</si>
  <si>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</si>
  <si>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</si>
  <si>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</si>
  <si>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</si>
  <si>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</si>
  <si>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</si>
  <si>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</si>
  <si>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</si>
  <si>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</si>
  <si>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</si>
  <si>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</si>
  <si>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</si>
  <si>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</si>
  <si>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</si>
  <si>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</si>
  <si>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</si>
  <si>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</si>
  <si>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</si>
  <si>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</si>
  <si>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</si>
  <si>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</si>
  <si>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</si>
  <si>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</si>
  <si>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</si>
  <si>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</si>
  <si>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</si>
  <si>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</si>
  <si>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</si>
  <si>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</si>
  <si>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</si>
  <si>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</si>
  <si>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</si>
  <si>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</si>
  <si>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</si>
  <si>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</si>
  <si>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</si>
  <si>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</si>
  <si>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</si>
  <si>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</si>
  <si>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</si>
  <si>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</si>
  <si>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</si>
  <si>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</si>
  <si>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</si>
  <si>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</si>
  <si>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</si>
  <si>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</si>
  <si>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</si>
  <si>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</si>
  <si>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</si>
  <si>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</si>
  <si>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</si>
  <si>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</si>
  <si>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</si>
  <si>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</si>
  <si>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</si>
  <si>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</si>
  <si>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</si>
  <si>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</si>
  <si>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</si>
  <si>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</si>
  <si>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</si>
  <si>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</si>
  <si>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</si>
  <si>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</si>
  <si>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</si>
  <si>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</si>
  <si>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</si>
  <si>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</si>
  <si>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</si>
  <si>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</si>
  <si>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</si>
  <si>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</si>
  <si>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</si>
  <si>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</si>
  <si>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</si>
  <si>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</si>
  <si>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</si>
  <si>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</si>
  <si>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</si>
  <si>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</si>
  <si>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</si>
  <si>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</si>
  <si>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</si>
  <si>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</si>
  <si>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</si>
  <si>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</si>
  <si>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</si>
  <si>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</si>
  <si>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</si>
  <si>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</si>
  <si>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</si>
  <si>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</si>
  <si>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</si>
  <si>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</si>
  <si>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</si>
  <si>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</si>
  <si>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</si>
  <si>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</si>
  <si>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</si>
  <si>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</si>
  <si>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</si>
  <si>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</si>
  <si>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</si>
  <si>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</si>
  <si>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</si>
  <si>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</si>
  <si>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</si>
  <si>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</si>
  <si>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</si>
  <si>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</si>
  <si>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</si>
  <si>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</si>
  <si>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</si>
  <si>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</si>
  <si>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</si>
  <si>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</si>
  <si>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</si>
  <si>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</si>
  <si>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</si>
  <si>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</si>
  <si>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</si>
  <si>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</si>
  <si>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</si>
  <si>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</si>
  <si>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</si>
  <si>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</si>
  <si>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</si>
  <si>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</si>
  <si>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</si>
  <si>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</si>
  <si>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</si>
  <si>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</si>
  <si>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</si>
  <si>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</si>
  <si>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</si>
  <si>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</si>
  <si>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</si>
  <si>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</si>
  <si>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</si>
  <si>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</si>
  <si>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</si>
  <si>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</si>
  <si>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</si>
  <si>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</si>
  <si>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</si>
  <si>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</si>
  <si>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</si>
  <si>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</si>
  <si>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</si>
  <si>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</si>
  <si>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</si>
  <si>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</si>
  <si>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</si>
  <si>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</si>
  <si>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</si>
  <si>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</si>
  <si>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</si>
  <si>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</si>
  <si>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</si>
  <si>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</si>
  <si>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</si>
  <si>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</si>
  <si>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</si>
  <si>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</si>
  <si>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</si>
  <si>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</si>
  <si>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</si>
  <si>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</si>
  <si>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</si>
  <si>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</si>
  <si>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</si>
  <si>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</si>
  <si>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</si>
  <si>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</si>
  <si>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</si>
  <si>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</si>
  <si>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</si>
  <si>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</si>
  <si>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</si>
  <si>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</si>
  <si>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</si>
  <si>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</si>
  <si>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</si>
  <si>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</si>
  <si>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</si>
  <si>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</si>
  <si>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</si>
  <si>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</si>
  <si>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</si>
  <si>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</si>
  <si>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</si>
  <si>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</si>
  <si>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</si>
  <si>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</si>
  <si>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</si>
  <si>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</si>
  <si>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</si>
  <si>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</si>
  <si>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</si>
  <si>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</si>
  <si>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</si>
  <si>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</si>
  <si>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</si>
  <si>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</si>
  <si>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</si>
  <si>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</si>
  <si>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</si>
  <si>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</si>
  <si>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</si>
  <si>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</si>
  <si>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</si>
  <si>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</si>
  <si>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</si>
  <si>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</si>
  <si>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</si>
  <si>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</si>
  <si>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</si>
  <si>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</si>
  <si>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</si>
  <si>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</si>
  <si>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</si>
  <si>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</si>
  <si>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</si>
  <si>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</si>
  <si>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</si>
  <si>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</si>
  <si>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</si>
  <si>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</si>
  <si>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</si>
  <si>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</si>
  <si>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</si>
  <si>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</si>
  <si>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</si>
  <si>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</si>
  <si>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</si>
  <si>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</si>
  <si>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</si>
  <si>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</si>
  <si>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</si>
  <si>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</si>
  <si>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</si>
  <si>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</si>
  <si>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</si>
  <si>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</si>
  <si>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</si>
  <si>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</si>
  <si>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</si>
  <si>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</si>
  <si>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</si>
  <si>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</si>
  <si>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</si>
  <si>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</si>
  <si>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</si>
  <si>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</si>
  <si>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</si>
  <si>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</si>
  <si>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</si>
  <si>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</si>
  <si>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</si>
  <si>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</si>
  <si>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</si>
  <si>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</si>
  <si>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</si>
  <si>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</si>
  <si>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</si>
  <si>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</si>
  <si>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</si>
  <si>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</si>
  <si>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</si>
  <si>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</si>
  <si>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</si>
  <si>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</si>
  <si>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</si>
  <si>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</si>
  <si>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</si>
  <si>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</si>
  <si>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</si>
  <si>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</si>
  <si>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</si>
  <si>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</si>
  <si>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</si>
  <si>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</si>
  <si>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</si>
  <si>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</si>
  <si>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</si>
  <si>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</si>
  <si>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</si>
  <si>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</si>
  <si>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</si>
  <si>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</si>
  <si>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</si>
  <si>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</si>
  <si>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</si>
  <si>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</si>
  <si>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</si>
  <si>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</si>
  <si>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</si>
  <si>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</si>
  <si>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</si>
  <si>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</si>
  <si>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</si>
  <si>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</si>
  <si>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</si>
  <si>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</si>
  <si>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</si>
  <si>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</si>
  <si>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</si>
  <si>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</si>
  <si>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</si>
  <si>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</si>
  <si>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</si>
  <si>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</si>
  <si>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</si>
  <si>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</si>
  <si>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</si>
  <si>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</si>
  <si>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</si>
  <si>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</si>
  <si>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</si>
  <si>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</si>
  <si>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</si>
  <si>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</si>
  <si>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</si>
  <si>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</si>
  <si>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</si>
  <si>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</si>
  <si>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</si>
  <si>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</si>
  <si>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</si>
  <si>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</si>
  <si>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</si>
  <si>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</si>
  <si>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</si>
  <si>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</si>
  <si>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</si>
  <si>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</si>
  <si>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</si>
  <si>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</si>
  <si>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</si>
  <si>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</si>
  <si>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</si>
  <si>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</si>
  <si>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</si>
  <si>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</si>
  <si>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</si>
  <si>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</si>
  <si>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</si>
  <si>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</si>
  <si>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</si>
  <si>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</si>
  <si>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</si>
  <si>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</si>
  <si>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</si>
  <si>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</si>
  <si>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</si>
  <si>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</si>
  <si>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</si>
  <si>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</si>
  <si>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</si>
  <si>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</si>
  <si>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</si>
  <si>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</si>
  <si>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</si>
  <si>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</si>
  <si>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</si>
  <si>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</si>
  <si>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</si>
  <si>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</si>
  <si>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</si>
  <si>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</si>
  <si>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</si>
  <si>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</si>
  <si>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</si>
  <si>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</si>
  <si>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</si>
  <si>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</si>
  <si>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</si>
  <si>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</si>
  <si>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</si>
  <si>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</si>
  <si>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</si>
  <si>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</si>
  <si>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</si>
  <si>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</si>
  <si>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</si>
  <si>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</si>
  <si>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</si>
  <si>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</si>
  <si>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</si>
  <si>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</si>
  <si>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</si>
  <si>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</si>
  <si>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</si>
  <si>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</si>
  <si>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</si>
  <si>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</si>
  <si>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</si>
  <si>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</si>
  <si>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</si>
  <si>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</si>
  <si>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</si>
  <si>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</si>
  <si>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</si>
  <si>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</si>
  <si>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</si>
  <si>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</si>
  <si>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</si>
  <si>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</si>
  <si>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</si>
  <si>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</si>
  <si>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</si>
  <si>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</si>
  <si>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</si>
  <si>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</si>
  <si>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</si>
  <si>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</si>
  <si>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</si>
  <si>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</si>
  <si>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</si>
  <si>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</si>
  <si>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</si>
  <si>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</si>
  <si>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</si>
  <si>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</si>
  <si>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</si>
  <si>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</si>
  <si>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</si>
  <si>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</si>
  <si>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</si>
  <si>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</si>
  <si>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</si>
  <si>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</si>
  <si>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</si>
  <si>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</si>
  <si>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</si>
  <si>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</si>
  <si>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</si>
  <si>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</si>
  <si>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</si>
  <si>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</si>
  <si>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</si>
  <si>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</si>
  <si>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</si>
  <si>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</si>
  <si>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</si>
  <si>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</si>
  <si>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</si>
  <si>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</si>
  <si>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</si>
  <si>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</si>
  <si>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</si>
  <si>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</si>
  <si>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</si>
  <si>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</si>
  <si>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</si>
  <si>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</si>
  <si>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</si>
  <si>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</si>
  <si>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</si>
  <si>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</si>
  <si>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</si>
  <si>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</si>
  <si>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</si>
  <si>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</si>
  <si>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</si>
  <si>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</si>
  <si>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</si>
  <si>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</si>
  <si>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</si>
  <si>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</si>
  <si>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</si>
  <si>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</si>
  <si>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</si>
  <si>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</si>
  <si>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</si>
  <si>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</si>
  <si>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</si>
  <si>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</si>
  <si>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</si>
  <si>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</si>
  <si>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</si>
  <si>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</si>
  <si>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</si>
  <si>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</si>
  <si>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</si>
  <si>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</si>
  <si>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</si>
  <si>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</si>
  <si>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</si>
  <si>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</si>
  <si>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</si>
  <si>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</si>
  <si>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</si>
  <si>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</si>
  <si>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</si>
  <si>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</si>
  <si>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</si>
  <si>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</si>
  <si>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</si>
  <si>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</si>
  <si>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</si>
  <si>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</si>
  <si>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</si>
  <si>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</si>
  <si>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</si>
  <si>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</si>
  <si>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</si>
  <si>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</si>
  <si>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</si>
  <si>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</si>
  <si>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</si>
  <si>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</si>
  <si>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</si>
  <si>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</si>
  <si>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</si>
  <si>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</si>
  <si>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</si>
  <si>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</si>
  <si>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</si>
  <si>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</si>
  <si>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</si>
  <si>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</si>
  <si>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</si>
  <si>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</si>
  <si>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</si>
  <si>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</si>
  <si>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</si>
  <si>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</si>
  <si>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</si>
  <si>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</si>
  <si>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</si>
  <si>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</si>
  <si>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</si>
  <si>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</si>
  <si>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</si>
  <si>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</si>
  <si>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</si>
  <si>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</si>
  <si>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</si>
  <si>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</si>
  <si>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</si>
  <si>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</si>
  <si>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</si>
  <si>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</si>
  <si>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</si>
  <si>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</si>
  <si>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</si>
  <si>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</si>
  <si>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</si>
  <si>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</si>
  <si>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</si>
  <si>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</si>
  <si>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</si>
  <si>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</si>
  <si>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</si>
  <si>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</si>
  <si>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</si>
  <si>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</si>
  <si>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</si>
  <si>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</si>
  <si>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</si>
  <si>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</si>
  <si>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</si>
  <si>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</si>
  <si>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</si>
  <si>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</si>
  <si>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</si>
  <si>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</si>
  <si>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</si>
  <si>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</si>
  <si>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</si>
  <si>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</si>
  <si>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</si>
  <si>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</si>
  <si>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</si>
  <si>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</si>
  <si>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</si>
  <si>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</si>
  <si>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</si>
  <si>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</si>
  <si>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</si>
  <si>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</si>
  <si>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</si>
  <si>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</si>
  <si>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</si>
  <si>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</si>
  <si>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</si>
  <si>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</si>
  <si>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</si>
  <si>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</si>
  <si>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</si>
  <si>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</si>
  <si>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</si>
  <si>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</si>
  <si>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</si>
  <si>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</si>
  <si>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</si>
  <si>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</si>
  <si>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</si>
  <si>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</si>
  <si>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</si>
  <si>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</si>
  <si>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</si>
  <si>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</si>
  <si>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</si>
  <si>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</si>
  <si>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</si>
  <si>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</si>
  <si>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</si>
  <si>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</si>
  <si>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</si>
  <si>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</si>
  <si>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</si>
  <si>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</si>
  <si>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</si>
  <si>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</si>
  <si>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</si>
  <si>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</si>
  <si>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</si>
  <si>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</si>
  <si>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</si>
  <si>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</si>
  <si>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</si>
  <si>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</si>
  <si>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</si>
  <si>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</si>
  <si>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</si>
  <si>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</si>
  <si>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</si>
  <si>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</si>
  <si>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</si>
  <si>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</si>
  <si>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</si>
  <si>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</si>
  <si>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</si>
  <si>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</si>
  <si>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</si>
  <si>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</si>
  <si>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</si>
  <si>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</si>
  <si>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</si>
  <si>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</si>
  <si>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</si>
  <si>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</si>
  <si>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</si>
  <si>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</si>
  <si>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</si>
  <si>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</si>
  <si>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</si>
  <si>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</si>
  <si>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</si>
  <si>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</si>
  <si>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</si>
  <si>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</si>
  <si>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</si>
  <si>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</si>
  <si>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</si>
  <si>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</si>
  <si>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</si>
  <si>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</si>
  <si>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</si>
  <si>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</si>
  <si>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</si>
  <si>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</si>
  <si>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</si>
  <si>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</si>
  <si>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</si>
  <si>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</si>
  <si>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</si>
  <si>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</si>
  <si>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</si>
  <si>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</si>
  <si>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</si>
  <si>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</si>
  <si>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</si>
  <si>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</si>
  <si>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</si>
  <si>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</si>
  <si>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</si>
  <si>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</si>
  <si>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</si>
  <si>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</si>
  <si>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</si>
  <si>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</si>
  <si>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</si>
  <si>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</si>
  <si>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</si>
  <si>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</si>
  <si>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</si>
  <si>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</si>
  <si>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</si>
  <si>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</si>
  <si>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</si>
  <si>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</si>
  <si>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</si>
  <si>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</si>
  <si>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</si>
  <si>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</si>
  <si>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</si>
  <si>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</si>
  <si>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</si>
  <si>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</si>
  <si>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</si>
  <si>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</si>
  <si>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</si>
  <si>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</si>
  <si>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</si>
  <si>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</si>
  <si>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</si>
  <si>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</si>
  <si>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</si>
  <si>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</si>
  <si>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</si>
  <si>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</si>
  <si>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</si>
  <si>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</si>
  <si>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</si>
  <si>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</si>
  <si>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</si>
  <si>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</si>
  <si>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</si>
  <si>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</si>
  <si>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</si>
  <si>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</si>
  <si>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</si>
  <si>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</si>
  <si>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</si>
  <si>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</si>
  <si>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</si>
  <si>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</si>
  <si>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</si>
  <si>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</si>
  <si>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</si>
  <si>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</si>
  <si>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</si>
  <si>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</si>
  <si>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</si>
  <si>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</si>
  <si>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</si>
  <si>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</si>
  <si>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</si>
  <si>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</si>
  <si>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</si>
  <si>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</si>
  <si>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</si>
  <si>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</si>
  <si>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</si>
  <si>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</si>
  <si>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</si>
  <si>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</si>
  <si>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</si>
  <si>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</si>
  <si>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</si>
  <si>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</si>
  <si>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</si>
  <si>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</si>
  <si>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</si>
  <si>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</si>
  <si>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</si>
  <si>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</si>
  <si>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</si>
  <si>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</si>
  <si>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</si>
  <si>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</si>
  <si>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</si>
  <si>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</si>
  <si>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</si>
  <si>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</si>
  <si>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</si>
  <si>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</si>
  <si>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</si>
  <si>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</si>
  <si>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</si>
  <si>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</si>
  <si>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</si>
  <si>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</si>
  <si>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</si>
  <si>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</si>
  <si>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</si>
  <si>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</si>
  <si>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</si>
  <si>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</si>
  <si>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</si>
  <si>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</si>
  <si>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</si>
  <si>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</si>
  <si>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</si>
  <si>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</si>
  <si>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</si>
  <si>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</si>
  <si>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</si>
  <si>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</si>
  <si>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</si>
  <si>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</si>
  <si>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</si>
  <si>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</si>
  <si>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</si>
  <si>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</si>
  <si>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</si>
  <si>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</si>
  <si>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</si>
  <si>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</si>
  <si>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</si>
  <si>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</si>
  <si>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</si>
  <si>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</si>
  <si>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</si>
  <si>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</si>
  <si>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</si>
  <si>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</si>
  <si>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</si>
  <si>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</si>
  <si>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</si>
  <si>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</si>
  <si>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</si>
  <si>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</si>
  <si>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</si>
  <si>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</si>
  <si>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</si>
  <si>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</si>
  <si>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</si>
  <si>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</si>
  <si>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</si>
  <si>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</si>
  <si>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</si>
  <si>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</si>
  <si>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</si>
  <si>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</si>
  <si>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</si>
  <si>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</si>
  <si>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</si>
  <si>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</si>
  <si>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</si>
  <si>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</si>
  <si>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</si>
  <si>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</si>
  <si>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</si>
  <si>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</si>
  <si>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</si>
  <si>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</si>
  <si>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</si>
  <si>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</si>
  <si>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</si>
  <si>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</si>
  <si>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</si>
  <si>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</si>
  <si>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</si>
  <si>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</si>
  <si>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</si>
  <si>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</si>
  <si>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</si>
  <si>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</si>
  <si>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</si>
  <si>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</si>
  <si>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</si>
  <si>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</si>
  <si>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</si>
  <si>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</si>
  <si>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</si>
  <si>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</si>
  <si>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</si>
  <si>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</si>
  <si>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</si>
  <si>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</si>
  <si>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</si>
  <si>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</si>
  <si>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</si>
  <si>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</si>
  <si>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</si>
  <si>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</si>
  <si>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</si>
  <si>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</si>
  <si>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</si>
  <si>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</si>
  <si>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</si>
  <si>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</si>
  <si>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</si>
  <si>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</si>
  <si>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</si>
  <si>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</si>
  <si>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</si>
  <si>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</si>
  <si>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</si>
  <si>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</si>
  <si>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</si>
  <si>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</si>
  <si>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</si>
  <si>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</si>
  <si>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</si>
  <si>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</si>
  <si>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</si>
  <si>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</si>
  <si>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</si>
  <si>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</si>
  <si>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</si>
  <si>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</si>
  <si>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</si>
  <si>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</si>
  <si>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</si>
  <si>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</si>
  <si>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</si>
  <si>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</si>
  <si>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</si>
  <si>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</si>
  <si>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</si>
  <si>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</si>
  <si>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</si>
  <si>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</si>
  <si>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</si>
  <si>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</si>
  <si>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</si>
  <si>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</si>
  <si>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</si>
  <si>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</si>
  <si>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</si>
  <si>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</si>
  <si>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</si>
  <si>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</si>
  <si>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</si>
  <si>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</si>
  <si>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</si>
  <si>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</si>
  <si>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</si>
  <si>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</si>
  <si>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</si>
  <si>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</si>
  <si>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</si>
  <si>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</si>
  <si>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</si>
  <si>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</si>
  <si>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</si>
  <si>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</si>
  <si>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</si>
  <si>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</si>
  <si>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</si>
  <si>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</si>
  <si>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</si>
  <si>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</si>
  <si>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</si>
  <si>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</si>
  <si>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</si>
  <si>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</si>
  <si>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</si>
  <si>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</si>
  <si>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</si>
  <si>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</si>
  <si>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</si>
  <si>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</si>
  <si>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</si>
  <si>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</si>
  <si>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</si>
  <si>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</si>
  <si>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</si>
  <si>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</si>
  <si>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</si>
  <si>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</si>
  <si>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</si>
  <si>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</si>
  <si>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</si>
  <si>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</si>
  <si>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</si>
  <si>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</si>
  <si>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</si>
  <si>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</si>
  <si>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</si>
  <si>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</si>
  <si>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</si>
  <si>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</si>
  <si>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</si>
  <si>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</si>
  <si>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</si>
  <si>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</si>
  <si>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</si>
  <si>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</si>
  <si>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</si>
  <si>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</si>
  <si>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</si>
  <si>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</si>
  <si>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</si>
  <si>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</si>
  <si>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</si>
  <si>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</si>
  <si>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</si>
  <si>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</si>
  <si>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</si>
  <si>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</si>
  <si>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</si>
  <si>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</si>
  <si>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</si>
  <si>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</si>
  <si>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</si>
  <si>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</si>
  <si>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</si>
  <si>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</si>
  <si>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</si>
  <si>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</si>
  <si>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</si>
  <si>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</si>
  <si>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</si>
  <si>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</si>
  <si>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</si>
  <si>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</si>
  <si>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</si>
  <si>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</si>
  <si>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</si>
  <si>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</si>
  <si>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</si>
  <si>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</si>
  <si>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</si>
  <si>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</si>
  <si>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</si>
  <si>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</si>
  <si>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</si>
  <si>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</si>
  <si>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</si>
  <si>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</si>
  <si>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</si>
  <si>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</si>
  <si>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</si>
  <si>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</si>
  <si>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</si>
  <si>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</si>
  <si>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</si>
  <si>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</si>
  <si>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</si>
  <si>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</si>
  <si>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</si>
  <si>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</si>
  <si>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</si>
  <si>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</si>
  <si>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</si>
  <si>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</si>
  <si>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</si>
  <si>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</si>
  <si>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</si>
  <si>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</si>
  <si>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</si>
  <si>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</si>
  <si>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</si>
  <si>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</si>
  <si>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</si>
  <si>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</si>
  <si>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</si>
  <si>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</si>
  <si>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</si>
  <si>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</si>
  <si>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</si>
  <si>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</si>
  <si>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</si>
  <si>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</si>
  <si>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</si>
  <si>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</si>
  <si>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</si>
  <si>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</si>
  <si>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</si>
  <si>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</si>
  <si>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</si>
  <si>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</si>
  <si>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</si>
  <si>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</si>
  <si>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</si>
  <si>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</si>
  <si>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</si>
  <si>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</si>
  <si>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</si>
  <si>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</si>
  <si>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</si>
  <si>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</si>
  <si>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</si>
  <si>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</si>
  <si>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</si>
  <si>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</si>
  <si>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</si>
  <si>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</si>
  <si>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</si>
  <si>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</si>
  <si>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</si>
  <si>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</si>
  <si>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</si>
  <si>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</si>
  <si>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</si>
  <si>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</si>
  <si>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</si>
  <si>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</si>
  <si>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</si>
  <si>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</si>
  <si>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</si>
  <si>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</si>
  <si>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</si>
  <si>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</si>
  <si>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</si>
  <si>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</si>
  <si>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</si>
  <si>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</si>
  <si>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</si>
  <si>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</si>
  <si>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</si>
  <si>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</si>
  <si>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</si>
  <si>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</si>
  <si>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</si>
  <si>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</si>
  <si>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</si>
  <si>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</si>
  <si>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</si>
  <si>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</si>
  <si>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</si>
  <si>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</si>
  <si>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</si>
  <si>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</si>
  <si>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</si>
  <si>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</si>
  <si>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</si>
  <si>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</si>
  <si>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</si>
  <si>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</si>
  <si>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</si>
  <si>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</si>
  <si>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</si>
  <si>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</si>
  <si>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</si>
  <si>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</si>
  <si>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</si>
  <si>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</si>
  <si>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</si>
  <si>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</si>
  <si>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</si>
  <si>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</si>
  <si>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</si>
  <si>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</si>
  <si>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</si>
  <si>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</si>
  <si>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</si>
  <si>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</si>
  <si>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</si>
  <si>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</si>
  <si>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</si>
  <si>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</si>
  <si>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</si>
  <si>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</si>
  <si>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</si>
  <si>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</si>
  <si>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</si>
  <si>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</si>
  <si>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</si>
  <si>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</si>
  <si>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</si>
  <si>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</si>
  <si>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</si>
  <si>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</si>
  <si>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</si>
  <si>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</si>
  <si>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</si>
  <si>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</si>
  <si>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</si>
  <si>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</si>
  <si>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</si>
  <si>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</si>
  <si>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</si>
  <si>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</si>
  <si>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</si>
  <si>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</si>
  <si>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</si>
  <si>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</si>
  <si>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</si>
  <si>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</si>
  <si>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</si>
  <si>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</si>
  <si>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</si>
  <si>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</si>
  <si>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</si>
  <si>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</si>
  <si>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</si>
  <si>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</si>
  <si>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</si>
  <si>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</si>
  <si>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</si>
  <si>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</si>
  <si>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</si>
  <si>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</si>
  <si>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</si>
  <si>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</si>
  <si>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</si>
  <si>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</si>
  <si>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</si>
  <si>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</si>
  <si>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</si>
  <si>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</si>
  <si>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</si>
  <si>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</si>
  <si>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</si>
  <si>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</si>
  <si>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</si>
  <si>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</si>
  <si>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</si>
  <si>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</si>
  <si>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</si>
  <si>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</si>
  <si>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</si>
  <si>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</si>
  <si>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</si>
  <si>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</si>
  <si>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</si>
  <si>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</si>
  <si>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</si>
  <si>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</si>
  <si>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</si>
  <si>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</si>
  <si>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</si>
  <si>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</si>
  <si>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</si>
  <si>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</si>
  <si>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</si>
  <si>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</si>
  <si>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</si>
  <si>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</si>
  <si>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</si>
  <si>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</si>
  <si>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</si>
  <si>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</si>
  <si>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</si>
  <si>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</si>
  <si>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</si>
  <si>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</si>
  <si>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</si>
  <si>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</si>
  <si>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</si>
  <si>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</si>
  <si>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</si>
  <si>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</si>
  <si>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</si>
  <si>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</si>
  <si>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</si>
  <si>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</si>
  <si>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</si>
  <si>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</si>
  <si>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</si>
  <si>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</si>
  <si>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</si>
  <si>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</si>
  <si>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</si>
  <si>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</si>
  <si>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</si>
  <si>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</si>
  <si>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</si>
  <si>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</si>
  <si>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</si>
  <si>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</si>
  <si>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</si>
  <si>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</si>
  <si>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</si>
  <si>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</si>
  <si>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</si>
  <si>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</si>
  <si>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</si>
  <si>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</si>
  <si>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</si>
  <si>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</si>
  <si>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</si>
  <si>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</si>
  <si>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</si>
  <si>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</si>
  <si>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</si>
  <si>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</si>
  <si>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</si>
  <si>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</si>
  <si>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</si>
  <si>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</si>
  <si>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</si>
  <si>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</si>
  <si>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</si>
  <si>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</si>
  <si>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</si>
  <si>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</si>
  <si>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</si>
  <si>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</si>
  <si>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</si>
  <si>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</si>
  <si>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</si>
  <si>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</si>
  <si>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</si>
  <si>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</si>
  <si>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</si>
  <si>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</si>
  <si>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</si>
  <si>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</si>
  <si>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</si>
  <si>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</si>
  <si>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</si>
  <si>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</si>
  <si>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</si>
  <si>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</si>
  <si>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</si>
  <si>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</si>
  <si>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</si>
  <si>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</si>
  <si>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</si>
  <si>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</si>
  <si>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</si>
  <si>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</si>
  <si>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</si>
  <si>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</si>
  <si>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</si>
  <si>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</si>
  <si>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</si>
  <si>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</si>
  <si>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</si>
  <si>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</si>
  <si>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</si>
  <si>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</si>
  <si>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</si>
  <si>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</si>
  <si>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</si>
  <si>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</si>
  <si>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</si>
  <si>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</si>
  <si>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</si>
  <si>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</si>
  <si>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</si>
  <si>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</si>
  <si>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</si>
  <si>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</si>
  <si>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</si>
  <si>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</si>
  <si>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</si>
  <si>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</si>
  <si>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</si>
  <si>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</si>
  <si>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</si>
  <si>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</si>
  <si>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</si>
  <si>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</si>
  <si>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</si>
  <si>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</si>
  <si>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</si>
  <si>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</si>
  <si>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</si>
  <si>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</si>
  <si>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</si>
  <si>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</si>
  <si>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</si>
  <si>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</si>
  <si>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</si>
  <si>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</si>
  <si>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</si>
  <si>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</si>
  <si>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</si>
  <si>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</si>
  <si>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</si>
  <si>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</si>
  <si>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</si>
  <si>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</si>
  <si>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</si>
  <si>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</si>
  <si>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</si>
  <si>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</si>
  <si>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</si>
  <si>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</si>
  <si>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</si>
  <si>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</si>
  <si>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</si>
  <si>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</si>
  <si>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</si>
  <si>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</si>
  <si>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</si>
  <si>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</si>
  <si>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</si>
  <si>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</si>
  <si>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</si>
  <si>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</si>
  <si>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</si>
  <si>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</si>
  <si>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</si>
  <si>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</si>
  <si>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</si>
  <si>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</si>
  <si>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</si>
  <si>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</si>
  <si>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</si>
  <si>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</si>
  <si>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</si>
  <si>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</si>
  <si>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</si>
  <si>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</si>
  <si>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</si>
  <si>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</si>
  <si>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</si>
  <si>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</si>
  <si>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</si>
  <si>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</si>
  <si>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</si>
  <si>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</si>
  <si>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</si>
  <si>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</si>
  <si>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</si>
  <si>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</si>
  <si>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</si>
  <si>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</si>
  <si>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</si>
  <si>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</si>
  <si>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</si>
  <si>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</si>
  <si>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</si>
  <si>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</si>
  <si>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</si>
  <si>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</si>
  <si>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</si>
  <si>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</si>
  <si>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</si>
  <si>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</si>
  <si>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</si>
  <si>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</si>
  <si>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</si>
  <si>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</si>
  <si>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</si>
  <si>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</si>
  <si>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</si>
  <si>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</si>
  <si>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</si>
  <si>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</si>
  <si>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</si>
  <si>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</si>
  <si>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</si>
  <si>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</si>
  <si>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</si>
  <si>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</si>
  <si>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</si>
  <si>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</si>
  <si>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</si>
  <si>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</si>
  <si>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</si>
  <si>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</si>
  <si>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</si>
  <si>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</si>
  <si>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</si>
  <si>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</si>
  <si>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</si>
  <si>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</si>
  <si>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</si>
  <si>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</si>
  <si>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</si>
  <si>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</si>
  <si>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</si>
  <si>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</si>
  <si>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</si>
  <si>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</si>
  <si>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</si>
  <si>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</si>
  <si>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</si>
  <si>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</si>
  <si>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</si>
  <si>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</si>
  <si>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</si>
  <si>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</si>
  <si>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</si>
  <si>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</si>
  <si>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</si>
  <si>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</si>
  <si>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</si>
  <si>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</si>
  <si>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</si>
  <si>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</si>
  <si>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</si>
  <si>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</si>
  <si>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</si>
  <si>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</si>
  <si>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</si>
  <si>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</si>
  <si>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</si>
  <si>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</si>
  <si>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</si>
  <si>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</si>
  <si>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</si>
  <si>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</si>
  <si>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</si>
  <si>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</si>
  <si>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</si>
  <si>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</si>
  <si>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</si>
  <si>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</si>
  <si>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</si>
  <si>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</si>
  <si>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</si>
  <si>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</si>
  <si>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</si>
  <si>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</si>
  <si>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</si>
  <si>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</si>
  <si>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</si>
  <si>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</si>
  <si>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</si>
  <si>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</si>
  <si>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</si>
  <si>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</si>
  <si>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</si>
  <si>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</si>
  <si>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</si>
  <si>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</si>
  <si>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</si>
  <si>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</si>
  <si>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</si>
  <si>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</si>
  <si>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</si>
  <si>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</si>
  <si>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</si>
  <si>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</si>
  <si>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</si>
  <si>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</si>
  <si>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</si>
  <si>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</si>
  <si>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</si>
  <si>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</si>
  <si>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</si>
  <si>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</si>
  <si>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</si>
  <si>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</si>
  <si>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</si>
  <si>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</si>
  <si>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</si>
  <si>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</si>
  <si>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</si>
  <si>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</si>
  <si>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</si>
  <si>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</si>
  <si>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</si>
  <si>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</si>
  <si>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</si>
  <si>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</si>
  <si>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</si>
  <si>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</si>
  <si>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</si>
  <si>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</si>
  <si>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</si>
  <si>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</si>
  <si>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</si>
  <si>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</si>
  <si>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</si>
  <si>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</si>
  <si>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</si>
  <si>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</si>
  <si>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</si>
  <si>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</si>
  <si>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</si>
  <si>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</si>
  <si>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</si>
  <si>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</si>
  <si>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</si>
  <si>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</si>
  <si>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</si>
  <si>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</si>
  <si>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</si>
  <si>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</si>
  <si>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</si>
  <si>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</si>
  <si>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</si>
  <si>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</si>
  <si>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</si>
  <si>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</si>
  <si>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</si>
  <si>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</si>
  <si>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</si>
  <si>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</si>
  <si>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</si>
  <si>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</si>
  <si>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</si>
  <si>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</si>
  <si>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</si>
  <si>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</si>
  <si>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</si>
  <si>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</si>
  <si>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</si>
  <si>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</si>
  <si>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</si>
  <si>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</si>
  <si>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</si>
  <si>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</si>
  <si>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</si>
  <si>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</si>
  <si>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</si>
  <si>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</si>
  <si>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</si>
  <si>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</si>
  <si>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</si>
  <si>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</si>
  <si>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</si>
  <si>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</si>
  <si>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</si>
  <si>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</si>
  <si>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</si>
  <si>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</si>
  <si>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</si>
  <si>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</si>
  <si>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</si>
  <si>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</si>
  <si>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</si>
  <si>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</si>
  <si>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</si>
  <si>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</si>
  <si>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</si>
  <si>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</si>
  <si>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</si>
  <si>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</si>
  <si>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</si>
  <si>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</si>
  <si>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</si>
  <si>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</si>
  <si>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</si>
  <si>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</si>
  <si>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</si>
  <si>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</si>
  <si>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</si>
  <si>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</si>
  <si>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</si>
  <si>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</si>
  <si>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</si>
  <si>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</si>
  <si>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</si>
  <si>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</si>
  <si>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</si>
  <si>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</si>
  <si>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</si>
  <si>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</si>
  <si>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</si>
  <si>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</si>
  <si>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</si>
  <si>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</si>
  <si>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</si>
  <si>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</si>
  <si>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</si>
  <si>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</si>
  <si>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</si>
  <si>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</si>
  <si>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</si>
  <si>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</si>
  <si>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</si>
  <si>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</si>
  <si>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</si>
  <si>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</si>
  <si>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</si>
  <si>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</si>
  <si>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</si>
  <si>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</si>
  <si>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</si>
  <si>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</si>
  <si>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</si>
  <si>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</si>
  <si>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</si>
  <si>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</si>
  <si>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</si>
  <si>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</si>
  <si>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</si>
  <si>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</si>
  <si>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</si>
  <si>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</si>
  <si>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</si>
  <si>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</si>
  <si>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</si>
  <si>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</si>
  <si>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</si>
  <si>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</si>
  <si>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</si>
  <si>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</si>
  <si>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</si>
  <si>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</si>
  <si>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</si>
  <si>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</si>
  <si>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</si>
  <si>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</si>
  <si>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</si>
  <si>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</si>
  <si>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</si>
  <si>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</si>
  <si>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</si>
  <si>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</si>
  <si>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</si>
  <si>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</si>
  <si>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</si>
  <si>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</si>
  <si>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</si>
  <si>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</si>
  <si>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</si>
  <si>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</si>
  <si>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</si>
  <si>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</si>
  <si>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</si>
  <si>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</si>
  <si>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</si>
  <si>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</si>
  <si>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</si>
  <si>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</si>
  <si>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</si>
  <si>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</si>
  <si>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</si>
  <si>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</si>
  <si>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</si>
  <si>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</si>
  <si>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</si>
  <si>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</si>
  <si>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</si>
  <si>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</si>
  <si>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</si>
  <si>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</si>
  <si>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</si>
  <si>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</si>
  <si>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</si>
  <si>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</si>
  <si>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</si>
  <si>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</si>
  <si>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</si>
  <si>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</si>
  <si>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</si>
  <si>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</si>
  <si>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</si>
  <si>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</si>
  <si>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</si>
  <si>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</si>
  <si>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</si>
  <si>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</si>
  <si>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</si>
  <si>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</si>
  <si>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</si>
  <si>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</si>
  <si>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</si>
  <si>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</si>
  <si>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</si>
  <si>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</si>
  <si>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</si>
  <si>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</si>
  <si>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</si>
  <si>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</si>
  <si>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</si>
  <si>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</si>
  <si>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</si>
  <si>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</si>
  <si>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</si>
  <si>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</si>
  <si>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</si>
  <si>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</si>
  <si>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</si>
  <si>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</si>
  <si>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</si>
  <si>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</si>
  <si>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</si>
  <si>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</si>
  <si>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</si>
  <si>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</si>
  <si>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</si>
  <si>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</si>
  <si>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</si>
  <si>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</si>
  <si>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</si>
  <si>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</si>
  <si>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</si>
  <si>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</si>
  <si>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</si>
  <si>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</si>
  <si>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</si>
  <si>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</si>
  <si>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</si>
  <si>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</si>
  <si>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</si>
  <si>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</si>
  <si>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</si>
  <si>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</si>
  <si>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</si>
  <si>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</si>
  <si>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</si>
  <si>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</si>
  <si>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</si>
  <si>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</si>
  <si>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</si>
  <si>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</si>
  <si>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</si>
  <si>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</si>
  <si>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</si>
  <si>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</si>
  <si>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</si>
  <si>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</si>
  <si>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</si>
  <si>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</si>
  <si>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</si>
  <si>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</si>
  <si>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</si>
  <si>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</si>
  <si>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</si>
  <si>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</si>
  <si>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</si>
  <si>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</si>
  <si>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</si>
  <si>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</si>
  <si>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</si>
  <si>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</si>
  <si>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</si>
  <si>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</si>
  <si>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</si>
  <si>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</si>
  <si>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</si>
  <si>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</si>
  <si>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</si>
  <si>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</si>
  <si>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</si>
  <si>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</si>
  <si>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</si>
  <si>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</si>
  <si>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</si>
  <si>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</si>
  <si>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</si>
  <si>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</si>
  <si>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</si>
  <si>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</si>
  <si>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</si>
  <si>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</si>
  <si>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</si>
  <si>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</si>
  <si>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</si>
  <si>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</si>
  <si>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</si>
  <si>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</si>
  <si>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</si>
  <si>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</si>
  <si>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</si>
  <si>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</si>
  <si>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</si>
  <si>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</si>
  <si>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</si>
  <si>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</si>
  <si>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</si>
  <si>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</si>
  <si>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</si>
  <si>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</si>
  <si>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</si>
  <si>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</si>
  <si>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</si>
  <si>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</si>
  <si>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</si>
  <si>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</si>
  <si>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</si>
  <si>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</si>
  <si>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</si>
  <si>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</si>
  <si>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</si>
  <si>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</si>
  <si>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</si>
  <si>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</si>
  <si>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</si>
  <si>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</si>
  <si>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</si>
  <si>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</si>
  <si>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</si>
  <si>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</si>
  <si>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</si>
  <si>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</si>
  <si>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</si>
  <si>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</si>
  <si>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</si>
  <si>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</si>
  <si>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</si>
  <si>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</si>
  <si>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</si>
  <si>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</si>
  <si>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</si>
  <si>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</si>
  <si>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</si>
  <si>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</si>
  <si>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</si>
  <si>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</si>
  <si>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</si>
  <si>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</si>
  <si>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</si>
  <si>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</si>
  <si>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</si>
  <si>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</si>
  <si>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</si>
  <si>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</si>
  <si>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</si>
  <si>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</si>
  <si>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</si>
  <si>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</si>
  <si>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</si>
  <si>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</si>
  <si>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</si>
  <si>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</si>
  <si>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</si>
  <si>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</si>
  <si>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</si>
  <si>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</si>
  <si>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</si>
  <si>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</si>
  <si>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</si>
  <si>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</si>
  <si>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</si>
  <si>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</si>
  <si>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</si>
  <si>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</si>
  <si>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</si>
  <si>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</si>
  <si>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</si>
  <si>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</si>
  <si>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</si>
  <si>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</si>
  <si>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</si>
  <si>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</si>
  <si>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</si>
  <si>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</si>
  <si>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</si>
  <si>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</si>
  <si>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</si>
  <si>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</si>
  <si>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</si>
  <si>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</si>
  <si>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</si>
  <si>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</si>
  <si>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</si>
  <si>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</si>
  <si>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</si>
  <si>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</si>
  <si>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</si>
  <si>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</si>
  <si>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</si>
  <si>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</si>
  <si>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</si>
  <si>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</si>
  <si>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</si>
  <si>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</si>
  <si>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</si>
  <si>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</si>
  <si>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</si>
  <si>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</si>
  <si>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</si>
  <si>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</si>
  <si>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</si>
  <si>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</si>
  <si>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</si>
  <si>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</si>
  <si>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</si>
  <si>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</si>
  <si>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</si>
  <si>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</si>
  <si>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</si>
  <si>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</si>
  <si>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</si>
  <si>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</si>
  <si>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</si>
  <si>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</si>
  <si>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</si>
  <si>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</si>
  <si>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</si>
  <si>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</si>
  <si>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</si>
  <si>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</si>
  <si>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</si>
  <si>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</si>
  <si>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</si>
  <si>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</si>
  <si>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</si>
  <si>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</si>
  <si>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</si>
  <si>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</si>
  <si>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</si>
  <si>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</si>
  <si>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</si>
  <si>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</si>
  <si>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</si>
  <si>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</si>
  <si>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</si>
  <si>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</si>
  <si>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</si>
  <si>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</si>
  <si>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</si>
  <si>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</si>
  <si>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</si>
  <si>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</si>
  <si>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</si>
  <si>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</si>
  <si>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</si>
  <si>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</si>
  <si>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</si>
  <si>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</si>
  <si>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</si>
  <si>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</si>
  <si>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</si>
  <si>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</si>
  <si>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</si>
  <si>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</si>
  <si>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</si>
  <si>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</si>
  <si>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</si>
  <si>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</si>
  <si>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</si>
  <si>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</si>
  <si>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</si>
  <si>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</si>
  <si>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</si>
  <si>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</si>
  <si>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</si>
  <si>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</si>
  <si>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</si>
  <si>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</si>
  <si>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</si>
  <si>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</si>
  <si>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</si>
  <si>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</si>
  <si>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</si>
  <si>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</si>
  <si>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</si>
  <si>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</si>
  <si>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</si>
  <si>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</si>
  <si>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</si>
  <si>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</si>
  <si>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</si>
  <si>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</si>
  <si>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</si>
  <si>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</si>
  <si>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</si>
  <si>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</si>
  <si>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</si>
  <si>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</si>
  <si>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</si>
  <si>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</si>
  <si>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</si>
  <si>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</si>
  <si>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</si>
  <si>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</si>
  <si>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</si>
  <si>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</si>
  <si>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</si>
  <si>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</si>
  <si>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</si>
  <si>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</si>
  <si>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</si>
  <si>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</si>
  <si>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</si>
  <si>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</si>
  <si>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</si>
  <si>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</si>
  <si>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</si>
  <si>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</si>
  <si>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</si>
  <si>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</si>
  <si>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</si>
  <si>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</si>
  <si>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</si>
  <si>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</si>
  <si>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</si>
  <si>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</si>
  <si>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</si>
  <si>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</si>
  <si>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</si>
  <si>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</si>
  <si>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</si>
  <si>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</si>
  <si>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</si>
  <si>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</si>
  <si>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</si>
  <si>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</si>
  <si>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</si>
  <si>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</si>
  <si>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</si>
  <si>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</si>
  <si>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</si>
  <si>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</si>
  <si>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</si>
  <si>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</si>
  <si>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</si>
  <si>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</si>
  <si>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</si>
  <si>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</si>
  <si>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</si>
  <si>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</si>
  <si>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</si>
  <si>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</si>
  <si>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</si>
  <si>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</si>
  <si>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</si>
  <si>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</si>
  <si>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</si>
  <si>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</si>
  <si>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</si>
  <si>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</si>
  <si>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</si>
  <si>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</si>
  <si>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</si>
  <si>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</si>
  <si>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</si>
  <si>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</si>
  <si>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</si>
  <si>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</si>
  <si>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</si>
  <si>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</si>
  <si>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</si>
  <si>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</si>
  <si>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</si>
  <si>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</si>
  <si>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</si>
  <si>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</si>
  <si>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</si>
  <si>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</si>
  <si>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</si>
  <si>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</si>
  <si>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</si>
  <si>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</si>
  <si>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</si>
  <si>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</si>
  <si>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</si>
  <si>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</si>
  <si>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</si>
  <si>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</si>
  <si>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</si>
  <si>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</si>
  <si>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</si>
  <si>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</si>
  <si>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</si>
  <si>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</si>
  <si>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</si>
  <si>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</si>
  <si>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</si>
  <si>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</si>
  <si>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</si>
  <si>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</si>
  <si>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</si>
  <si>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</si>
  <si>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</si>
  <si>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</si>
  <si>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</si>
  <si>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</si>
  <si>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</si>
  <si>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</si>
  <si>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</si>
  <si>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</si>
  <si>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</si>
  <si>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</si>
  <si>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</si>
  <si>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</si>
  <si>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</si>
  <si>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</si>
  <si>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</si>
  <si>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</si>
  <si>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</si>
  <si>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</si>
  <si>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</si>
  <si>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</si>
  <si>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</si>
  <si>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</si>
  <si>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</si>
  <si>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</si>
  <si>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</si>
  <si>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</si>
  <si>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</si>
  <si>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</si>
  <si>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</si>
  <si>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</si>
  <si>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</si>
  <si>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</si>
  <si>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</si>
  <si>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</si>
  <si>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</si>
  <si>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</si>
  <si>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</si>
  <si>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</si>
  <si>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</si>
  <si>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</si>
  <si>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</si>
  <si>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</si>
  <si>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</si>
  <si>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</si>
  <si>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</si>
  <si>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</si>
  <si>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</si>
  <si>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</si>
  <si>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</si>
  <si>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</si>
  <si>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</si>
  <si>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</si>
  <si>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</si>
  <si>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</si>
  <si>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</si>
  <si>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</si>
  <si>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</si>
  <si>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</si>
  <si>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</si>
  <si>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</si>
  <si>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</si>
  <si>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</si>
  <si>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</si>
  <si>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</si>
  <si>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</si>
  <si>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</si>
  <si>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</si>
  <si>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</si>
  <si>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</si>
  <si>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</si>
  <si>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</si>
  <si>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</si>
  <si>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</si>
  <si>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</si>
  <si>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</si>
  <si>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</si>
  <si>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</si>
  <si>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</si>
  <si>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</si>
  <si>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</si>
  <si>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</si>
  <si>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</si>
  <si>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</si>
  <si>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</si>
  <si>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</si>
  <si>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</si>
  <si>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</si>
  <si>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</si>
  <si>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</si>
  <si>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</si>
  <si>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</si>
  <si>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</si>
  <si>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</si>
  <si>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</si>
  <si>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</si>
  <si>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</si>
  <si>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</si>
  <si>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</si>
  <si>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</si>
  <si>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</si>
  <si>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</si>
  <si>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</si>
  <si>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</si>
  <si>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</si>
  <si>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</si>
  <si>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</si>
  <si>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</si>
  <si>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</si>
  <si>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</si>
  <si>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</si>
  <si>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</si>
  <si>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</si>
  <si>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</si>
  <si>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</si>
  <si>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</si>
  <si>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</si>
  <si>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</si>
  <si>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</si>
  <si>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</si>
  <si>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</si>
  <si>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</si>
  <si>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</si>
  <si>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</si>
  <si>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</si>
  <si>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</si>
  <si>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</si>
  <si>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</si>
  <si>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</si>
  <si>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</si>
  <si>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</si>
  <si>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</si>
  <si>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</si>
  <si>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</si>
  <si>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</si>
  <si>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</si>
  <si>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</si>
  <si>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</si>
  <si>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</si>
  <si>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</si>
  <si>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</si>
  <si>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</si>
  <si>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</si>
  <si>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</si>
  <si>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</si>
  <si>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</si>
  <si>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</si>
  <si>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</si>
  <si>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</si>
  <si>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</si>
  <si>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</si>
  <si>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</si>
  <si>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</si>
  <si>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</si>
  <si>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</si>
  <si>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</si>
  <si>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</si>
  <si>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</si>
  <si>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</si>
  <si>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</si>
  <si>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</si>
  <si>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</si>
  <si>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</si>
  <si>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</si>
  <si>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</si>
  <si>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</si>
  <si>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</si>
  <si>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</si>
  <si>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</si>
  <si>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</si>
  <si>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</si>
  <si>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</si>
  <si>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</si>
  <si>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</si>
  <si>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</si>
  <si>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</si>
  <si>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</si>
  <si>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</si>
  <si>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</si>
  <si>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</si>
  <si>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</si>
  <si>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</si>
  <si>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</si>
  <si>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</si>
  <si>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</si>
  <si>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</si>
  <si>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</si>
  <si>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</si>
  <si>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</si>
  <si>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</si>
  <si>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</si>
  <si>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</si>
  <si>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</si>
  <si>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</si>
  <si>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</si>
  <si>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</si>
  <si>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</si>
  <si>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</si>
  <si>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</si>
  <si>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</si>
  <si>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</si>
  <si>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</si>
  <si>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</si>
  <si>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</si>
  <si>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</si>
  <si>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</si>
  <si>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</si>
  <si>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</si>
  <si>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</si>
  <si>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</si>
  <si>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</si>
  <si>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</si>
  <si>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</si>
  <si>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</si>
  <si>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</si>
  <si>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</si>
  <si>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</si>
  <si>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</si>
  <si>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</si>
  <si>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</si>
  <si>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</si>
  <si>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</si>
  <si>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</si>
  <si>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</si>
  <si>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</si>
  <si>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</si>
  <si>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</si>
  <si>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</si>
  <si>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</si>
  <si>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</si>
  <si>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</si>
  <si>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</si>
  <si>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</si>
  <si>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</si>
  <si>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</si>
  <si>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</si>
  <si>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</si>
  <si>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</si>
  <si>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</si>
  <si>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</si>
  <si>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</si>
  <si>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</si>
  <si>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</si>
  <si>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</si>
  <si>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</si>
  <si>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</si>
  <si>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</si>
  <si>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</si>
  <si>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</si>
  <si>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</si>
  <si>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</si>
  <si>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</si>
  <si>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</si>
  <si>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</si>
  <si>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</si>
  <si>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</si>
  <si>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</si>
  <si>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</si>
  <si>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</si>
  <si>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</si>
  <si>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</si>
  <si>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</si>
  <si>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</si>
  <si>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</si>
  <si>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</si>
  <si>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</si>
  <si>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</si>
  <si>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</si>
  <si>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</si>
  <si>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</si>
  <si>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</si>
  <si>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</si>
  <si>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</si>
  <si>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</si>
  <si>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</si>
  <si>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</si>
  <si>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</si>
  <si>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</si>
  <si>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</si>
  <si>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</si>
  <si>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</si>
  <si>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</si>
  <si>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</si>
  <si>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</si>
  <si>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</si>
  <si>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</si>
  <si>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</si>
  <si>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</si>
  <si>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</si>
  <si>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</si>
  <si>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</si>
  <si>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</si>
  <si>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</si>
  <si>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</si>
  <si>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</si>
  <si>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</si>
  <si>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</si>
  <si>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</si>
  <si>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</si>
  <si>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</si>
  <si>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</si>
  <si>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</si>
  <si>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</si>
  <si>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</si>
  <si>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</si>
  <si>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</si>
  <si>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</si>
  <si>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</si>
  <si>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</si>
  <si>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</si>
  <si>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</si>
  <si>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</si>
  <si>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</si>
  <si>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</si>
  <si>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</si>
  <si>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</si>
  <si>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</si>
  <si>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</si>
  <si>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</si>
  <si>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</si>
  <si>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</si>
  <si>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</si>
  <si>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</si>
  <si>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</si>
  <si>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</si>
  <si>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</si>
  <si>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</si>
  <si>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</si>
  <si>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</si>
  <si>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</si>
  <si>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</si>
  <si>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</si>
  <si>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</si>
  <si>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</si>
  <si>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</si>
  <si>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</si>
  <si>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</si>
  <si>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</si>
  <si>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</si>
  <si>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</si>
  <si>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</si>
  <si>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</si>
  <si>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</si>
  <si>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</si>
  <si>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</si>
  <si>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</si>
  <si>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</si>
  <si>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</si>
  <si>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</si>
  <si>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</si>
  <si>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</si>
  <si>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</si>
  <si>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</si>
  <si>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</si>
  <si>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</si>
  <si>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</si>
  <si>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</si>
  <si>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</si>
  <si>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</si>
  <si>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</si>
  <si>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</si>
  <si>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</si>
  <si>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</si>
  <si>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</si>
  <si>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</si>
  <si>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</si>
  <si>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</si>
  <si>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</si>
  <si>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</si>
  <si>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</si>
  <si>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</si>
  <si>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</si>
  <si>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</si>
  <si>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</si>
  <si>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</si>
  <si>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</si>
  <si>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</si>
  <si>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</si>
  <si>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</si>
  <si>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</si>
  <si>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</si>
  <si>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</si>
  <si>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</si>
  <si>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</si>
  <si>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</si>
  <si>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</si>
  <si>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</si>
  <si>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</si>
  <si>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</si>
  <si>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</si>
  <si>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</si>
  <si>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</si>
  <si>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</si>
  <si>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</si>
  <si>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</si>
  <si>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</si>
  <si>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</si>
  <si>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</si>
  <si>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</si>
  <si>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</si>
  <si>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</si>
  <si>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</si>
  <si>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</si>
  <si>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</si>
  <si>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</si>
  <si>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</si>
  <si>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</si>
  <si>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</si>
  <si>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</si>
  <si>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</si>
  <si>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</si>
  <si>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</si>
  <si>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</si>
  <si>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</si>
  <si>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</si>
  <si>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</si>
  <si>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</si>
  <si>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</si>
  <si>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</si>
  <si>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</si>
  <si>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</si>
  <si>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</si>
  <si>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</si>
  <si>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</si>
  <si>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</si>
  <si>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</si>
  <si>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</si>
  <si>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</si>
  <si>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</si>
  <si>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</si>
  <si>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</si>
  <si>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</si>
  <si>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</si>
  <si>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</si>
  <si>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</si>
  <si>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</si>
  <si>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</si>
  <si>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</si>
  <si>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</si>
  <si>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</si>
  <si>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</si>
  <si>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</si>
  <si>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</si>
  <si>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</si>
  <si>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</si>
  <si>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</si>
  <si>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</si>
  <si>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</si>
  <si>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</si>
  <si>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</si>
  <si>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</si>
  <si>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</si>
  <si>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</si>
  <si>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</si>
  <si>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</si>
  <si>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</si>
  <si>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</si>
  <si>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</si>
  <si>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</si>
  <si>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</si>
  <si>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</si>
  <si>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</si>
  <si>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</si>
  <si>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</si>
  <si>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</si>
  <si>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</si>
  <si>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</si>
  <si>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</si>
  <si>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</si>
  <si>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</si>
  <si>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</si>
  <si>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</si>
  <si>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</si>
  <si>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</si>
  <si>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</si>
  <si>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</si>
  <si>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</si>
  <si>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</si>
  <si>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</si>
  <si>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</si>
  <si>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</si>
  <si>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</si>
  <si>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</si>
  <si>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</si>
  <si>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</si>
  <si>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</si>
  <si>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</si>
  <si>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</si>
  <si>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</si>
  <si>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</si>
  <si>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</si>
  <si>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</si>
  <si>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</si>
  <si>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</si>
  <si>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</si>
  <si>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</si>
  <si>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</si>
  <si>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</si>
  <si>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</si>
  <si>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</si>
  <si>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</si>
  <si>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</si>
  <si>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</si>
  <si>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</si>
  <si>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</si>
  <si>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</si>
  <si>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</si>
  <si>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</si>
  <si>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</si>
  <si>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</si>
  <si>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</si>
  <si>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</si>
  <si>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</si>
  <si>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</si>
  <si>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</si>
  <si>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</si>
  <si>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</si>
  <si>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</si>
  <si>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</si>
  <si>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</si>
  <si>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</si>
  <si>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</si>
  <si>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</si>
  <si>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</si>
  <si>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</si>
  <si>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</si>
  <si>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</si>
  <si>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</si>
  <si>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</si>
  <si>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</si>
  <si>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</si>
  <si>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</si>
  <si>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</si>
  <si>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</si>
  <si>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</si>
  <si>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</si>
  <si>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</si>
  <si>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</si>
  <si>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</si>
  <si>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</si>
  <si>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</si>
  <si>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</si>
  <si>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</si>
  <si>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</si>
  <si>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</si>
  <si>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</si>
  <si>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</si>
  <si>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</si>
  <si>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</si>
  <si>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</si>
  <si>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</si>
  <si>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</si>
  <si>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</si>
  <si>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</si>
  <si>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</si>
  <si>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</si>
  <si>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</si>
  <si>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</si>
  <si>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</si>
  <si>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</si>
  <si>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</si>
  <si>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</si>
  <si>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</si>
  <si>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</si>
  <si>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</si>
  <si>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</si>
  <si>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</si>
  <si>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</si>
  <si>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</si>
  <si>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</si>
  <si>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</si>
  <si>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</si>
  <si>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</si>
  <si>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</si>
  <si>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</si>
  <si>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</si>
  <si>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</si>
  <si>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</si>
  <si>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</si>
  <si>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</si>
  <si>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</si>
  <si>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</si>
  <si>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</si>
  <si>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</si>
  <si>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</si>
  <si>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</si>
  <si>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</si>
  <si>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</si>
  <si>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</si>
  <si>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</si>
  <si>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</si>
  <si>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</si>
  <si>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</si>
  <si>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</si>
  <si>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</si>
  <si>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</si>
  <si>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</si>
  <si>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</si>
  <si>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</si>
  <si>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</si>
  <si>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</si>
  <si>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</si>
  <si>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</si>
  <si>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</si>
  <si>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</si>
  <si>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</si>
  <si>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</si>
  <si>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</si>
  <si>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</si>
  <si>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</si>
  <si>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</si>
  <si>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</si>
  <si>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</si>
  <si>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</si>
  <si>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</si>
  <si>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</si>
  <si>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</si>
  <si>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</si>
  <si>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</si>
  <si>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</si>
  <si>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</si>
  <si>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</si>
  <si>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</si>
  <si>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</si>
  <si>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</si>
  <si>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</si>
  <si>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</si>
  <si>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</si>
  <si>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</si>
  <si>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</si>
  <si>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</si>
  <si>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</si>
  <si>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</si>
  <si>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</si>
  <si>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</si>
  <si>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</si>
  <si>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</si>
  <si>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</si>
  <si>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</si>
  <si>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</si>
  <si>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</si>
  <si>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</si>
  <si>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</si>
  <si>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</si>
  <si>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</si>
  <si>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</si>
  <si>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</si>
  <si>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</si>
  <si>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</si>
  <si>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</si>
  <si>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</si>
  <si>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</si>
  <si>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</si>
  <si>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</si>
  <si>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</si>
  <si>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</si>
  <si>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</si>
  <si>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</si>
  <si>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</si>
  <si>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</si>
  <si>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</si>
  <si>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</si>
  <si>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</si>
  <si>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</si>
  <si>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</si>
  <si>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</si>
  <si>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</si>
  <si>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</si>
  <si>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</si>
  <si>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</si>
  <si>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</si>
  <si>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</si>
  <si>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</si>
  <si>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</si>
  <si>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</si>
  <si>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</si>
  <si>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</si>
  <si>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</si>
  <si>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</si>
  <si>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</si>
  <si>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</si>
  <si>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</si>
  <si>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</si>
  <si>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</si>
  <si>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</si>
  <si>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</si>
  <si>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</si>
  <si>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</si>
  <si>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</si>
  <si>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</si>
  <si>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</si>
  <si>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</si>
  <si>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</si>
  <si>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</si>
  <si>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</si>
  <si>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</si>
  <si>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</si>
  <si>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</si>
  <si>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</si>
  <si>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</si>
  <si>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</si>
  <si>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</si>
  <si>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</si>
  <si>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</si>
  <si>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</si>
  <si>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</si>
  <si>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</si>
  <si>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</si>
  <si>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</si>
  <si>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</si>
  <si>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</si>
  <si>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</si>
  <si>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</si>
  <si>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</si>
  <si>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</si>
  <si>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</si>
  <si>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</si>
  <si>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</si>
  <si>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</si>
  <si>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</si>
  <si>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</si>
  <si>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</si>
  <si>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</si>
  <si>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</si>
  <si>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</si>
  <si>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</si>
  <si>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</si>
  <si>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</si>
  <si>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</si>
  <si>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</si>
  <si>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</si>
  <si>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</si>
  <si>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</si>
  <si>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</si>
  <si>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</si>
  <si>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</si>
  <si>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</si>
  <si>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</si>
  <si>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</si>
  <si>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</si>
  <si>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</si>
  <si>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</si>
  <si>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</si>
  <si>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</si>
  <si>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</si>
  <si>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</si>
  <si>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</si>
  <si>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</si>
  <si>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</si>
  <si>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</si>
  <si>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</si>
  <si>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</si>
  <si>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</si>
  <si>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</si>
  <si>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</si>
  <si>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</si>
  <si>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</si>
  <si>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</si>
  <si>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</si>
  <si>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</si>
  <si>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</si>
  <si>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</si>
  <si>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</si>
  <si>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</si>
  <si>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</si>
  <si>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</si>
  <si>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</si>
  <si>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</si>
  <si>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</si>
  <si>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</si>
  <si>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</si>
  <si>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</si>
  <si>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</si>
  <si>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</si>
  <si>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</si>
  <si>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</si>
  <si>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</si>
  <si>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</si>
  <si>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</si>
  <si>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</si>
  <si>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</si>
  <si>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</si>
  <si>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</si>
  <si>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</si>
  <si>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</si>
  <si>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</si>
  <si>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</si>
  <si>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</si>
  <si>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</si>
  <si>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</si>
  <si>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</si>
  <si>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</si>
  <si>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</si>
  <si>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</si>
  <si>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</si>
  <si>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</si>
  <si>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</si>
  <si>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</si>
  <si>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</si>
  <si>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</si>
  <si>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</si>
  <si>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</si>
  <si>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</si>
  <si>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</si>
  <si>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</si>
  <si>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</si>
  <si>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</si>
  <si>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</si>
  <si>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</si>
  <si>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</si>
  <si>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</si>
  <si>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</si>
  <si>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</si>
  <si>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</si>
  <si>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</si>
  <si>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</si>
  <si>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</si>
  <si>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</si>
  <si>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</si>
  <si>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</si>
  <si>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</si>
  <si>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</si>
  <si>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</si>
  <si>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</si>
  <si>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</si>
  <si>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</si>
  <si>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</si>
  <si>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</si>
  <si>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</si>
  <si>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</si>
  <si>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</si>
  <si>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</si>
  <si>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</si>
  <si>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</si>
  <si>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</si>
  <si>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</si>
  <si>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</si>
  <si>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</si>
  <si>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</si>
  <si>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</si>
  <si>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</si>
  <si>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</si>
  <si>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</si>
  <si>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</si>
  <si>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</si>
  <si>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</si>
  <si>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</si>
  <si>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</si>
  <si>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</si>
  <si>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</si>
  <si>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</si>
  <si>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</si>
  <si>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</si>
  <si>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</si>
  <si>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</si>
  <si>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</si>
  <si>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</si>
  <si>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</si>
  <si>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</si>
  <si>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</si>
  <si>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</si>
  <si>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</si>
  <si>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</si>
  <si>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</si>
  <si>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</si>
  <si>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</si>
  <si>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</si>
  <si>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</si>
  <si>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</si>
  <si>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</si>
  <si>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</si>
  <si>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</si>
  <si>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</si>
  <si>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</si>
  <si>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</si>
  <si>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</si>
  <si>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</si>
  <si>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</si>
  <si>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</si>
  <si>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</si>
  <si>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</si>
  <si>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</si>
  <si>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</si>
  <si>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</si>
  <si>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</si>
  <si>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</si>
  <si>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</si>
  <si>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</si>
  <si>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</si>
  <si>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</si>
  <si>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</si>
  <si>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</si>
  <si>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</si>
  <si>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</si>
  <si>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</si>
  <si>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</si>
  <si>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</si>
  <si>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</si>
  <si>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</si>
  <si>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</si>
  <si>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</si>
  <si>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</si>
  <si>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</si>
  <si>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</si>
  <si>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</si>
  <si>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</si>
  <si>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</si>
  <si>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</si>
  <si>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</si>
  <si>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</si>
  <si>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</si>
  <si>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</si>
  <si>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</si>
  <si>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</si>
  <si>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</si>
  <si>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</si>
  <si>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</si>
  <si>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</si>
  <si>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</si>
  <si>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</si>
  <si>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</si>
  <si>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</si>
  <si>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</si>
  <si>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</si>
  <si>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</si>
  <si>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</si>
  <si>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</si>
  <si>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</si>
  <si>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</si>
  <si>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</si>
  <si>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</si>
  <si>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</si>
  <si>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</si>
  <si>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</si>
  <si>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</si>
  <si>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</si>
  <si>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</si>
  <si>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</si>
  <si>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</si>
  <si>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</si>
  <si>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</si>
  <si>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</si>
  <si>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</si>
  <si>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</si>
  <si>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</si>
  <si>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</si>
  <si>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</si>
  <si>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</si>
  <si>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</si>
  <si>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</si>
  <si>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</si>
  <si>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</si>
  <si>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</si>
  <si>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</si>
  <si>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</si>
  <si>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</si>
  <si>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</si>
  <si>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</si>
  <si>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</si>
  <si>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</si>
  <si>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</si>
  <si>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</si>
  <si>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</si>
  <si>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</si>
  <si>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</si>
  <si>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</si>
  <si>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</si>
  <si>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</si>
  <si>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</si>
  <si>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</si>
  <si>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</si>
  <si>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</si>
  <si>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</si>
  <si>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</si>
  <si>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</si>
  <si>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</si>
  <si>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</si>
  <si>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</si>
  <si>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</si>
  <si>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</si>
  <si>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</si>
  <si>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</si>
  <si>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</si>
  <si>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</si>
  <si>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</si>
  <si>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</si>
  <si>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</si>
  <si>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</si>
  <si>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</si>
  <si>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</si>
  <si>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</si>
  <si>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</si>
  <si>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</si>
  <si>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</si>
  <si>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</si>
  <si>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</si>
  <si>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</si>
  <si>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</si>
  <si>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</si>
  <si>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</si>
  <si>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</si>
  <si>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</si>
  <si>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</si>
  <si>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</si>
  <si>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</si>
  <si>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</si>
  <si>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</si>
  <si>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</si>
  <si>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</si>
  <si>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</si>
  <si>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</si>
  <si>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</si>
  <si>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</si>
  <si>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</si>
  <si>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</si>
  <si>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</si>
  <si>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</si>
  <si>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</si>
  <si>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</si>
  <si>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</si>
  <si>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</si>
  <si>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</si>
  <si>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</si>
  <si>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</si>
  <si>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</si>
  <si>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</si>
  <si>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</si>
  <si>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</si>
  <si>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</si>
  <si>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</si>
  <si>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</si>
  <si>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</si>
  <si>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</si>
  <si>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</si>
  <si>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</si>
  <si>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</si>
  <si>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</si>
  <si>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</si>
  <si>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</si>
  <si>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</si>
  <si>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</si>
  <si>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</si>
  <si>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</si>
  <si>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</si>
  <si>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</si>
  <si>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</si>
  <si>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</si>
  <si>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</si>
  <si>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</si>
  <si>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</si>
  <si>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</si>
  <si>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</si>
  <si>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</si>
  <si>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</si>
  <si>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</si>
  <si>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</si>
  <si>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</si>
  <si>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</si>
  <si>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</si>
  <si>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</si>
  <si>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</si>
  <si>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</si>
  <si>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</si>
  <si>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</si>
  <si>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</si>
  <si>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</si>
  <si>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</si>
  <si>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</si>
  <si>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</si>
  <si>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</si>
  <si>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</si>
  <si>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</si>
  <si>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</si>
  <si>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</si>
  <si>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</si>
  <si>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</si>
  <si>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</si>
  <si>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</si>
  <si>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</si>
  <si>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</si>
  <si>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</si>
  <si>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</si>
  <si>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</si>
  <si>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</si>
  <si>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</si>
  <si>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</si>
  <si>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</si>
  <si>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</si>
  <si>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</si>
  <si>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</si>
  <si>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</si>
  <si>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</si>
  <si>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</si>
  <si>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</si>
  <si>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</si>
  <si>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</si>
  <si>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</si>
  <si>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</si>
  <si>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</si>
  <si>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</si>
  <si>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</si>
  <si>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</si>
  <si>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</si>
  <si>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</si>
  <si>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</si>
  <si>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</si>
  <si>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</si>
  <si>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</si>
  <si>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</si>
  <si>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</si>
  <si>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</si>
  <si>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</si>
  <si>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</si>
  <si>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</si>
  <si>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</si>
  <si>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</si>
  <si>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</si>
  <si>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</si>
  <si>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</si>
  <si>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</si>
  <si>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</si>
  <si>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</si>
  <si>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</si>
  <si>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</si>
  <si>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</si>
  <si>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</si>
  <si>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</si>
  <si>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</si>
  <si>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</si>
  <si>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</si>
  <si>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</si>
  <si>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</si>
  <si>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</si>
  <si>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</si>
  <si>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</si>
  <si>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</si>
  <si>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</si>
  <si>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</si>
  <si>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</si>
  <si>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</si>
  <si>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</si>
  <si>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</si>
  <si>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</si>
  <si>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</si>
  <si>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</si>
  <si>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</si>
  <si>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</si>
  <si>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</si>
  <si>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</si>
  <si>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</si>
  <si>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</si>
  <si>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</si>
  <si>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</si>
  <si>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</si>
  <si>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</si>
  <si>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</si>
  <si>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</si>
  <si>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</si>
  <si>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</si>
  <si>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</si>
  <si>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</si>
  <si>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</si>
  <si>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</si>
  <si>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</si>
  <si>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</si>
  <si>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</si>
  <si>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</si>
  <si>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</si>
  <si>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</si>
  <si>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</si>
  <si>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</si>
  <si>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</si>
  <si>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</si>
  <si>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</si>
  <si>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</si>
  <si>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</si>
  <si>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</si>
  <si>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</si>
  <si>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</si>
  <si>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</si>
  <si>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</si>
  <si>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</si>
  <si>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</si>
  <si>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</si>
  <si>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</si>
  <si>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</si>
  <si>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</si>
  <si>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</si>
  <si>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</si>
  <si>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</si>
  <si>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</si>
  <si>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</si>
  <si>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</si>
  <si>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</si>
  <si>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</si>
  <si>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</si>
  <si>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</si>
  <si>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</si>
  <si>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</si>
  <si>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</si>
  <si>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</si>
  <si>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</si>
  <si>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</si>
  <si>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</si>
  <si>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</si>
  <si>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</si>
  <si>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</si>
  <si>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</si>
  <si>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</si>
  <si>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</si>
  <si>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</si>
  <si>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</si>
  <si>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</si>
  <si>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</si>
  <si>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</si>
  <si>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</si>
  <si>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</si>
  <si>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</si>
  <si>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</si>
  <si>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</si>
  <si>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</si>
  <si>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</si>
  <si>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</si>
  <si>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</si>
  <si>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</si>
  <si>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</si>
  <si>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</si>
  <si>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</si>
  <si>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</si>
  <si>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</si>
  <si>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</si>
  <si>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</si>
  <si>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</si>
  <si>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</si>
  <si>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</si>
  <si>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</si>
  <si>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</si>
  <si>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</si>
  <si>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</si>
  <si>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</si>
  <si>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</si>
  <si>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</si>
  <si>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</si>
  <si>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</si>
  <si>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</si>
  <si>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</si>
  <si>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</si>
  <si>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</si>
  <si>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</si>
  <si>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</si>
  <si>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</si>
  <si>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</si>
  <si>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</si>
  <si>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</si>
  <si>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</si>
  <si>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</si>
  <si>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</si>
  <si>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</si>
  <si>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</si>
  <si>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</si>
  <si>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</si>
  <si>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</si>
  <si>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</si>
  <si>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</si>
  <si>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</si>
  <si>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</si>
  <si>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</si>
  <si>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</si>
  <si>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</si>
  <si>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</si>
  <si>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</si>
  <si>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</si>
  <si>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</si>
  <si>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</si>
  <si>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</si>
  <si>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</si>
  <si>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</si>
  <si>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</si>
  <si>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</si>
  <si>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</si>
  <si>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</si>
  <si>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</si>
  <si>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</si>
  <si>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</si>
  <si>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</si>
  <si>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</si>
  <si>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</si>
  <si>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</si>
  <si>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</si>
  <si>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</si>
  <si>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</si>
  <si>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</si>
  <si>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</si>
  <si>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</si>
  <si>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</si>
  <si>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</si>
  <si>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</si>
  <si>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</si>
  <si>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</si>
  <si>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</si>
  <si>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</si>
  <si>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</si>
  <si>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</si>
  <si>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</si>
  <si>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</si>
  <si>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</si>
  <si>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</si>
  <si>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</si>
  <si>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</si>
  <si>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</si>
  <si>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</si>
  <si>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</si>
  <si>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</si>
  <si>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</si>
  <si>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</si>
  <si>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</si>
  <si>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</si>
  <si>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</si>
  <si>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</si>
  <si>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</si>
  <si>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</si>
  <si>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</si>
  <si>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</si>
  <si>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</si>
  <si>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</si>
  <si>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</si>
  <si>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</si>
  <si>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</si>
  <si>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</si>
  <si>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</si>
  <si>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</si>
  <si>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</si>
  <si>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</si>
  <si>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</si>
  <si>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</si>
  <si>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</si>
  <si>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</si>
  <si>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</si>
  <si>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</si>
  <si>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</si>
  <si>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</si>
  <si>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</si>
  <si>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</si>
  <si>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</si>
  <si>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</si>
  <si>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</si>
  <si>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</si>
  <si>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</si>
  <si>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</si>
  <si>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</si>
  <si>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</si>
  <si>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</si>
  <si>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</si>
  <si>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</si>
  <si>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</si>
  <si>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</si>
  <si>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</si>
  <si>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</si>
  <si>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</si>
  <si>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</si>
  <si>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</si>
  <si>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</si>
  <si>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</si>
  <si>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</si>
  <si>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</si>
  <si>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</si>
  <si>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</si>
  <si>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</si>
  <si>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</si>
  <si>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</si>
  <si>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</si>
  <si>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</si>
  <si>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</si>
  <si>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</si>
  <si>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</si>
  <si>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</si>
  <si>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</si>
  <si>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</si>
  <si>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</si>
  <si>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</si>
  <si>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</si>
  <si>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</si>
  <si>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</si>
  <si>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</si>
  <si>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</si>
  <si>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</si>
  <si>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</si>
  <si>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</si>
  <si>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</si>
  <si>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</si>
  <si>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</si>
  <si>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</si>
  <si>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</si>
  <si>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</si>
  <si>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</si>
  <si>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</si>
  <si>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</si>
  <si>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</si>
  <si>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</si>
  <si>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</si>
  <si>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</si>
  <si>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</si>
  <si>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</si>
  <si>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</si>
  <si>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</si>
  <si>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</si>
  <si>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</si>
  <si>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</si>
  <si>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</si>
  <si>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</si>
  <si>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</si>
  <si>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</si>
  <si>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</si>
  <si>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</si>
  <si>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</si>
  <si>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</si>
  <si>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</si>
  <si>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</si>
  <si>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</si>
  <si>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</si>
  <si>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</si>
  <si>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</si>
  <si>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</si>
  <si>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</si>
  <si>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</si>
  <si>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</si>
  <si>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</si>
  <si>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</si>
  <si>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</si>
  <si>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</si>
  <si>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</si>
  <si>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</si>
  <si>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</si>
  <si>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</si>
  <si>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</si>
  <si>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</si>
  <si>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</si>
  <si>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</si>
  <si>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</si>
  <si>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</si>
  <si>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</si>
  <si>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</si>
  <si>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</si>
  <si>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</si>
  <si>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</si>
  <si>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</si>
  <si>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</si>
  <si>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</si>
  <si>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</si>
  <si>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</si>
  <si>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</si>
  <si>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</si>
  <si>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</si>
  <si>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</si>
  <si>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</si>
  <si>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</si>
  <si>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</si>
  <si>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</si>
  <si>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</si>
  <si>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</si>
  <si>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</si>
  <si>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</si>
  <si>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</si>
  <si>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</si>
  <si>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</si>
  <si>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</si>
  <si>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</si>
  <si>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</si>
  <si>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</si>
  <si>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</si>
  <si>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</si>
  <si>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</si>
  <si>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</si>
  <si>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</si>
  <si>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</si>
  <si>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</si>
  <si>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</si>
  <si>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</si>
  <si>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</si>
  <si>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</si>
  <si>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</si>
  <si>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</si>
  <si>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</si>
  <si>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</si>
  <si>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</si>
  <si>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</si>
  <si>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</si>
  <si>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</si>
  <si>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</si>
  <si>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</si>
  <si>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</si>
  <si>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</si>
  <si>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</si>
  <si>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</si>
  <si>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</si>
  <si>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</si>
  <si>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</si>
  <si>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</si>
  <si>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</si>
  <si>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</si>
  <si>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</si>
  <si>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</si>
  <si>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</si>
  <si>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</si>
  <si>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</si>
  <si>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</si>
  <si>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</si>
  <si>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</si>
  <si>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</si>
  <si>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</si>
  <si>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</si>
  <si>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</si>
  <si>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</si>
  <si>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</si>
  <si>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</si>
  <si>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</si>
  <si>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</si>
  <si>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</si>
  <si>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</si>
  <si>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</si>
  <si>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</si>
  <si>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</si>
  <si>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</si>
  <si>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</si>
  <si>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</si>
  <si>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</si>
  <si>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</si>
  <si>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</si>
  <si>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</si>
  <si>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</si>
  <si>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</si>
  <si>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</si>
  <si>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</si>
  <si>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</si>
  <si>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</si>
  <si>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</si>
  <si>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</si>
  <si>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</si>
  <si>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</si>
  <si>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</si>
  <si>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</si>
  <si>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</si>
  <si>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</si>
  <si>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</si>
  <si>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</si>
  <si>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</si>
  <si>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</si>
  <si>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</si>
  <si>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</si>
  <si>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</si>
  <si>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</si>
  <si>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</si>
  <si>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</si>
  <si>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</si>
  <si>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</si>
  <si>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</si>
  <si>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</si>
  <si>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</si>
  <si>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</si>
  <si>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</si>
  <si>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</si>
  <si>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</si>
  <si>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</si>
  <si>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</si>
  <si>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</si>
  <si>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</si>
  <si>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</si>
  <si>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</si>
  <si>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</si>
  <si>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</si>
  <si>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</si>
  <si>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</si>
  <si>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</si>
  <si>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</si>
  <si>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</si>
  <si>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</si>
  <si>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</si>
  <si>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</si>
  <si>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</si>
  <si>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</si>
  <si>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</si>
  <si>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</si>
  <si>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</si>
  <si>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</si>
  <si>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</si>
  <si>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</si>
  <si>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</si>
  <si>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</si>
  <si>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</si>
  <si>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</si>
  <si>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</si>
  <si>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</si>
  <si>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</si>
  <si>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</si>
  <si>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</si>
  <si>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</si>
  <si>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</si>
  <si>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</si>
  <si>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</si>
  <si>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</si>
  <si>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</si>
  <si>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</si>
  <si>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</si>
  <si>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</si>
  <si>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</si>
  <si>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</si>
  <si>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</si>
  <si>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</si>
  <si>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</si>
  <si>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</si>
  <si>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</si>
  <si>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</si>
  <si>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</si>
  <si>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</si>
  <si>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</si>
  <si>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</si>
  <si>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</si>
  <si>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</si>
  <si>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</si>
  <si>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</si>
  <si>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</si>
  <si>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</si>
  <si>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</si>
  <si>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</si>
  <si>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</si>
  <si>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</si>
  <si>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</si>
  <si>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</si>
  <si>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</si>
  <si>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</si>
  <si>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</si>
  <si>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</si>
  <si>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</si>
  <si>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</si>
  <si>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</si>
  <si>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</si>
  <si>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</si>
  <si>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</si>
  <si>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</si>
  <si>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</si>
  <si>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</si>
  <si>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</si>
  <si>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</si>
  <si>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</si>
  <si>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</si>
  <si>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</si>
  <si>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</si>
  <si>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</si>
  <si>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</si>
  <si>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</si>
  <si>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</si>
  <si>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</si>
  <si>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</si>
  <si>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</si>
  <si>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</si>
  <si>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</si>
  <si>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</si>
  <si>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</si>
  <si>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</si>
  <si>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</si>
  <si>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</si>
  <si>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</si>
  <si>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</si>
  <si>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</si>
  <si>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</si>
  <si>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</si>
  <si>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</si>
  <si>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</si>
  <si>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</si>
  <si>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</si>
  <si>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</si>
  <si>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</si>
  <si>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</si>
  <si>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20  min</t>
  </si>
  <si>
    <t xml:space="preserve"> PCM-20250215-00000830 </t>
  </si>
  <si>
    <t>LTE site still down and  site located in aramco area access issue need special permission</t>
  </si>
  <si>
    <t>PCM-20251125-00001019</t>
  </si>
  <si>
    <t>90 m</t>
  </si>
  <si>
    <t xml:space="preserve">NO PCM </t>
  </si>
  <si>
    <t>60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</si>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</sst>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8" totalsRowShown="0" headerRowDxfId="44" dataDxfId="43" headerRowBorderDxfId="41" tableBorderDxfId="42" totalsRowBorderDxfId="40">
  <autoFilter ref="A1:L3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323.63416354166839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45986.582589467595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45986.582589467595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45986.582589467595</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45986.582589467595</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45986.582589467595</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45986.582589467595</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45986.582589467595</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45986.582589467595</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45986.582589467595</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45986.582589467595</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45986.582589467595</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45986.582589467595</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45986.582589467595</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45986.582589467595</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45986.582589467595</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45986.582589467595</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45986.582589467595</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45986.582589467595</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45986.582589467595</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45986.582589467595</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45986.582589467595</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45986.582589467595</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45986.582589467595</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45986.582589467595</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45986.582589467595</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45986.582589467595</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45986.582589467595</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45986.582589467595</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45986.582589467595</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45986.582589467595</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45986.582589467595</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45986.582589467595</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45986.582589467595</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45986.582589467595</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45986.582589467595</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45986.582589467595</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45986.582589467595</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45986.582589467595</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45986.582589467595</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45986.582589467595</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45986.582589467595</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45986.582589467595</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45986.582589467595</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45986.582589467595</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45986.582589467595</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45986.582589467595</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45986.582589467595</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45986.582589467595</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45986.582589467595</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45986.582589467595</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45986.582589467595</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45986.582589467595</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45986.582589467595</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45986.582589467595</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45986.582589467595</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45986.582589467595</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161.58275150463305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2.1951704861130565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0.14843437500530854</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7" t="s">
        <v>39110</v>
      </c>
      <c r="B6" s="18" t="str">
        <f>IFERROR(VLOOKUP(D6,DB!A:K,11,0),"")</f>
        <v>R2</v>
      </c>
      <c r="C6" s="18">
        <v>3</v>
      </c>
      <c r="D6" s="18" t="s">
        <v>25436</v>
      </c>
      <c r="E6" s="102" t="s">
        <v>39021</v>
      </c>
      <c r="F6" s="103">
        <v>45986.530104166668</v>
      </c>
      <c r="G6" s="104">
        <f ca="1">IFERROR(NOW()-F6,"-")</f>
        <v>5.2485300926491618E-2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45986.582589467595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45986.582589467595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45986.582589467595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45986.582589467595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45986.582589467595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45986.582589467595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45986.582589467595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45986.582589467595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45986.582589467595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45986.582589467595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45986.582589467595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45986.582589467595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45986.582589467595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45986.582589467595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45986.582589467595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45986.582589467595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45986.582589467595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45986.582589467595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45986.582589467595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45986.582589467595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45986.582589467595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45986.582589467595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45986.582589467595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45986.582589467595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45986.582589467595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45986.582589467595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45986.582589467595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45986.582589467595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45986.582589467595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45986.582589467595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45986.582589467595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45986.582589467595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45986.582589467595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45986.582589467595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45986.582589467595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45986.582589467595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45986.582589467595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45986.582589467595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45986.582589467595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45986.582589467595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45986.582589467595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45986.582589467595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45986.582589467595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45986.582589467595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45986.582589467595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45986.582589467595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45986.582589467595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45986.582589467595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45986.582589467595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45986.582589467595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45986.582589467595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45986.582589467595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45986.582589467595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45986.582589467595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45986.582589467595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45986.582589467595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45986.582589467595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45986.582589467595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45986.582589467595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45986.582589467595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45986.582589467595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45986.582589467595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45986.582589467595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45986.582589467595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45986.582589467595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45986.582589467595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45986.582589467595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45986.582589467595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45986.582589467595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45986.582589467595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45986.582589467595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45986.582589467595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45986.582589467595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45986.582589467595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45986.582589467595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45986.582589467595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45986.582589467595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45986.582589467595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45986.582589467595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45986.582589467595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45986.582589467595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45986.582589467595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45986.582589467595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45986.582589467595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45986.582589467595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45986.582589467595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45986.582589467595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45986.582589467595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45986.582589467595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45986.582589467595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45986.582589467595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45986.582589467595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45986.582589467595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45986.582589467595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45986.582589467595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45986.582589467595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45986.582589467595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45986.582589467595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45986.582589467595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45986.582589467595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45986.582589467595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45986.582589467595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45986.582589467595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45986.582589467595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45986.582589467595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45986.582589467595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45986.582589467595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45986.582589467595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45986.582589467595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45986.582589467595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45986.582589467595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45986.582589467595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45986.582589467595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45986.582589467595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45986.582589467595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45986.582589467595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45986.582589467595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45986.582589467595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45986.582589467595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45986.582589467595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45986.582589467595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45986.582589467595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45986.582589467595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45986.582589467595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45986.582589467595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45986.582589467595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45986.582589467595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45986.582589467595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45986.582589467595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45986.582589467595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45986.582589467595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45986.582589467595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45986.582589467595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45986.582589467595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45986.582589467595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45986.582589467595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45986.582589467595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45986.582589467595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45986.582589467595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45986.582589467595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45986.582589467595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45986.582589467595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45986.582589467595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45986.582589467595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45986.582589467595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45986.582589467595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45986.582589467595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45986.582589467595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45986.582589467595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45986.582589467595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45986.582589467595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45986.582589467595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45986.582589467595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45986.582589467595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45986.582589467595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45986.582589467595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45986.582589467595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45986.582589467595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45986.582589467595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45986.582589467595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45986.582589467595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45986.582589467595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45986.582589467595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45986.582589467595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45986.582589467595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45986.582589467595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45986.582589467595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45986.582589467595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45986.582589467595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45986.582589467595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45986.582589467595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45986.582589467595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45986.582589467595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45986.582589467595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45986.582589467595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45986.582589467595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45986.582589467595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45986.582589467595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45986.582589467595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45986.582589467595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45986.582589467595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45986.582589467595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45986.582589467595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45986.582589467595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45986.582589467595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45986.582589467595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45986.582589467595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45986.582589467595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45986.582589467595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45986.582589467595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45986.582589467595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45986.582589467595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45986.582589467595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45986.582589467595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45986.582589467595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45986.582589467595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45986.582589467595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45986.582589467595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45986.582589467595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45986.582589467595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45986.582589467595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45986.582589467595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45986.582589467595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45986.582589467595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45986.582589467595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45986.582589467595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45986.582589467595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45986.582589467595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45986.582589467595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45986.582589467595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45986.582589467595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45986.582589467595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45986.582589467595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45986.582589467595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45986.582589467595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45986.582589467595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45986.582589467595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45986.582589467595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45986.582589467595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45986.582589467595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45986.582589467595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45986.582589467595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45986.582589467595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45986.582589467595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45986.582589467595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45986.582589467595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45986.582589467595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45986.582589467595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45986.582589467595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45986.582589467595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45986.582589467595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45986.582589467595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45986.582589467595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45986.582589467595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45986.582589467595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45986.582589467595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45986.582589467595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45986.582589467595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45986.582589467595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45986.582589467595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45986.582589467595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45986.582589467595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45986.582589467595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45986.582589467595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45986.582589467595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45986.582589467595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45986.582589467595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45986.582589467595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45986.582589467595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45986.582589467595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45986.582589467595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45986.582589467595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45986.582589467595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45986.582589467595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45986.582589467595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45986.582589467595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45986.582589467595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45986.582589467595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45986.582589467595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45986.582589467595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45986.582589467595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45986.582589467595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45986.582589467595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45986.582589467595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45986.582589467595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45986.582589467595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45986.582589467595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45986.582589467595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45986.582589467595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45986.582589467595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45986.582589467595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45986.582589467595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45986.582589467595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45986.582589467595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45986.582589467595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45986.582589467595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45986.582589467595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45986.582589467595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45986.582589467595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45986.582589467595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45986.582589467595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45986.582589467595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45986.582589467595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45986.582589467595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45986.582589467595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45986.582589467595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45986.582589467595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45986.582589467595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45986.582589467595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45986.582589467595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45986.582589467595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45986.582589467595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45986.582589467595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45986.582589467595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45986.582589467595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45986.582589467595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45986.582589467595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45986.582589467595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45986.582589467595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45986.582589467595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45986.582589467595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45986.582589467595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45986.582589467595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45986.582589467595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45986.582589467595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45986.582589467595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45986.582589467595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45986.582589467595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45986.582589467595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45986.582589467595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45986.582589467595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45986.582589467595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45986.582589467595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45986.582589467595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45986.582589467595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45986.582589467595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45986.582589467595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45986.582589467595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45986.582589467595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45986.582589467595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45986.582589467595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45986.582589467595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45986.582589467595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45986.582589467595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45986.582589467595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45986.582589467595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45986.582589467595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45986.582589467595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45986.582589467595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45986.582589467595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45986.582589467595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45986.582589467595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45986.582589467595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45986.582589467595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45986.582589467595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45986.582589467595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45986.582589467595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45986.582589467595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45986.582589467595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45986.582589467595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45986.582589467595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45986.582589467595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45986.582589467595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45986.582589467595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45986.582589467595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45986.582589467595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45986.582589467595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45986.582589467595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45986.582589467595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45986.582589467595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45986.582589467595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45986.582589467595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45986.582589467595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45986.582589467595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45986.582589467595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45986.582589467595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45986.582589467595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45986.582589467595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45986.582589467595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45986.582589467595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45986.582589467595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45986.582589467595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45986.582589467595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45986.582589467595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45986.582589467595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45986.582589467595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45986.582589467595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45986.582589467595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45986.582589467595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45986.582589467595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45986.582589467595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45986.582589467595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45986.582589467595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45986.582589467595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45986.582589467595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45986.582589467595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45986.582589467595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45986.582589467595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45986.582589467595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45986.582589467595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45986.582589467595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45986.582589467595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45986.582589467595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45986.582589467595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45986.582589467595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45986.582589467595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45986.582589467595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45986.582589467595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45986.582589467595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45986.582589467595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45986.582589467595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45986.582589467595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45986.582589467595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45986.582589467595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45986.582589467595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45986.582589467595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45986.582589467595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45986.582589467595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45986.582589467595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45986.582589467595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45986.582589467595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45986.582589467595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45986.582589467595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45986.582589467595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45986.582589467595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45986.582589467595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45986.582589467595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45986.582589467595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45986.582589467595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45986.582589467595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45986.582589467595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45986.582589467595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45986.582589467595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45986.582589467595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45986.582589467595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45986.582589467595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45986.582589467595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45986.582589467595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45986.582589467595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45986.582589467595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45986.582589467595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45986.582589467595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45986.582589467595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45986.582589467595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45986.582589467595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45986.582589467595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45986.582589467595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45986.582589467595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45986.582589467595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45986.582589467595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45986.582589467595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45986.582589467595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45986.582589467595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45986.582589467595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45986.582589467595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45986.582589467595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45986.582589467595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45986.582589467595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45986.582589467595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45986.582589467595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45986.582589467595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45986.582589467595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45986.582589467595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45986.582589467595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45986.582589467595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45986.582589467595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45986.582589467595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45986.582589467595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45986.582589467595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45986.582589467595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45986.582589467595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45986.582589467595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45986.582589467595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45986.582589467595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45986.582589467595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45986.582589467595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45986.582589467595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45986.582589467595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45986.582589467595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45986.582589467595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45986.582589467595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45986.582589467595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45986.582589467595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45986.582589467595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45986.582589467595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45986.582589467595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45986.582589467595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45986.582589467595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45986.582589467595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45986.582589467595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45986.582589467595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45986.582589467595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45986.582589467595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45986.582589467595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45986.582589467595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45986.582589467595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45986.582589467595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45986.582589467595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45986.582589467595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45986.582589467595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45986.582589467595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45986.582589467595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45986.582589467595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45986.582589467595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45986.582589467595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45986.582589467595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45986.582589467595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45986.582589467595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45986.582589467595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45986.582589467595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45986.582589467595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45986.582589467595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45986.582589467595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45986.582589467595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45986.582589467595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45986.582589467595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45986.582589467595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45986.582589467595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45986.582589467595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45986.582589467595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45986.582589467595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45986.582589467595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45986.582589467595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45986.582589467595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45986.582589467595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45986.582589467595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45986.582589467595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45986.582589467595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45986.582589467595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45986.582589467595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45986.582589467595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45986.582589467595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45986.582589467595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45986.582589467595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45986.582589467595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45986.582589467595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45986.582589467595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45986.582589467595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45986.582589467595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45986.582589467595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45986.582589467595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45986.582589467595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45986.582589467595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45986.582589467595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45986.582589467595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45986.582589467595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45986.582589467595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45986.582589467595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45986.582589467595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45986.582589467595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45986.582589467595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45986.582589467595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45986.582589467595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45986.582589467595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45986.582589467595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45986.582589467595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45986.582589467595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45986.582589467595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45986.582589467595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45986.582589467595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45986.582589467595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45986.582589467595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45986.582589467595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45986.582589467595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45986.582589467595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45986.582589467595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45986.582589467595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45986.582589467595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45986.582589467595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45986.582589467595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45986.582589467595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45986.582589467595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45986.582589467595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45986.582589467595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45986.582589467595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45986.582589467595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45986.582589467595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45986.582589467595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45986.582589467595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45986.582589467595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45986.582589467595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45986.582589467595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45986.582589467595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45986.582589467595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45986.582589467595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45986.582589467595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45986.582589467595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45986.582589467595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45986.582589467595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45986.582589467595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45986.582589467595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45986.582589467595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45986.582589467595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45986.582589467595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45986.582589467595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45986.582589467595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45986.582589467595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45986.582589467595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45986.582589467595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45986.582589467595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45986.582589467595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45986.582589467595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45986.582589467595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45986.582589467595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45986.582589467595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45986.582589467595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45986.582589467595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45986.582589467595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45986.582589467595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45986.582589467595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45986.582589467595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45986.582589467595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45986.582589467595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45986.582589467595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45986.582589467595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45986.582589467595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45986.582589467595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45986.582589467595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45986.582589467595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45986.582589467595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45986.582589467595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45986.582589467595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45986.582589467595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45986.582589467595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45986.582589467595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45986.582589467595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45986.582589467595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45986.582589467595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45986.582589467595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45986.582589467595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45986.582589467595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45986.582589467595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45986.582589467595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45986.582589467595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45986.582589467595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45986.582589467595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45986.582589467595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45986.582589467595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45986.582589467595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45986.582589467595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45986.582589467595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45986.582589467595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45986.582589467595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45986.582589467595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45986.582589467595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45986.582589467595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45986.582589467595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45986.582589467595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45986.582589467595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45986.582589467595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45986.582589467595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45986.582589467595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45986.582589467595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45986.582589467595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45986.582589467595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45986.582589467595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45986.582589467595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45986.582589467595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45986.582589467595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45986.582589467595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45986.582589467595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45986.582589467595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45986.582589467595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45986.582589467595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45986.582589467595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45986.582589467595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45986.582589467595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45986.582589467595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45986.582589467595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45986.582589467595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45986.582589467595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45986.582589467595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45986.582589467595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45986.582589467595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45986.582589467595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45986.582589467595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45986.582589467595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45986.582589467595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45986.582589467595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45986.582589467595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45986.582589467595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45986.582589467595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45986.582589467595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45986.582589467595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45986.582589467595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45986.582589467595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45986.582589467595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45986.582589467595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45986.582589467595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45986.582589467595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45986.582589467595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45986.582589467595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45986.582589467595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45986.582589467595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45986.582589467595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45986.582589467595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45986.582589467595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45986.582589467595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45986.582589467595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45986.582589467595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45986.582589467595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45986.582589467595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45986.582589467595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45986.582589467595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45986.582589467595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45986.582589467595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45986.582589467595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45986.582589467595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45986.582589467595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45986.582589467595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45986.582589467595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45986.582589467595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45986.582589467595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45986.582589467595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45986.582589467595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45986.582589467595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45986.582589467595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45986.582589467595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45986.582589467595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45986.582589467595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45986.582589467595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45986.582589467595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45986.582589467595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45986.582589467595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45986.582589467595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45986.582589467595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45986.582589467595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45986.582589467595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45986.582589467595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45986.582589467595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45986.582589467595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45986.582589467595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45986.582589467595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45986.582589467595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45986.582589467595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45986.582589467595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45986.582589467595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45986.582589467595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45986.582589467595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45986.582589467595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45986.582589467595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45986.582589467595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45986.582589467595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45986.582589467595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45986.582589467595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45986.582589467595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45986.582589467595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45986.582589467595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45986.582589467595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45986.582589467595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45986.582589467595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45986.582589467595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45986.582589467595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45986.582589467595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45986.582589467595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45986.582589467595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45986.582589467595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45986.582589467595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45986.582589467595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45986.582589467595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45986.582589467595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45986.582589467595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45986.582589467595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45986.582589467595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45986.582589467595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45986.582589467595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45986.582589467595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45986.582589467595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45986.582589467595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45986.582589467595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45986.582589467595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45986.582589467595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45986.582589467595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45986.582589467595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45986.582589467595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45986.582589467595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45986.582589467595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45986.582589467595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45986.582589467595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45986.582589467595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45986.582589467595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45986.582589467595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45986.582589467595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45986.582589467595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45986.582589467595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45986.582589467595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45986.582589467595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45986.582589467595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45986.582589467595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45986.582589467595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45986.582589467595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45986.582589467595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45986.582589467595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45986.582589467595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45986.582589467595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45986.582589467595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45986.582589467595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45986.582589467595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45986.582589467595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45986.582589467595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45986.582589467595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45986.582589467595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45986.582589467595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45986.582589467595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45986.582589467595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45986.582589467595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45986.582589467595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45986.582589467595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45986.582589467595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45986.582589467595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45986.582589467595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45986.582589467595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45986.582589467595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45986.582589467595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45986.582589467595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45986.582589467595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45986.582589467595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45986.582589467595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45986.582589467595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45986.582589467595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45986.582589467595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45986.582589467595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45986.582589467595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45986.582589467595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45986.582589467595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45986.582589467595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45986.582589467595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45986.582589467595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45986.582589467595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45986.582589467595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45986.582589467595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45986.582589467595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45986.582589467595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45986.582589467595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45986.582589467595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45986.582589467595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45986.582589467595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45986.582589467595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45986.582589467595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45986.582589467595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45986.582589467595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45986.582589467595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45986.582589467595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45986.582589467595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45986.582589467595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45986.582589467595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45986.582589467595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45986.582589467595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45986.582589467595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45986.582589467595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45986.582589467595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45986.582589467595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45986.582589467595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45986.582589467595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45986.582589467595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45986.582589467595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45986.582589467595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45986.582589467595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45986.582589467595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45986.582589467595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45986.582589467595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45986.582589467595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45986.582589467595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45986.582589467595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45986.582589467595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45986.582589467595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45986.582589467595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45986.582589467595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45986.582589467595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45986.582589467595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45986.582589467595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45986.582589467595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45986.582589467595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45986.582589467595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45986.582589467595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45986.582589467595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45986.582589467595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45986.582589467595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45986.582589467595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45986.582589467595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45986.582589467595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45986.582589467595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45986.582589467595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45986.582589467595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45986.582589467595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45986.582589467595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45986.582589467595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45986.582589467595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45986.582589467595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45986.582589467595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45986.582589467595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45986.582589467595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45986.582589467595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45986.582589467595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45986.582589467595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45986.582589467595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45986.582589467595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45986.582589467595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45986.582589467595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45986.582589467595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45986.582589467595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45986.582589467595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45986.582589467595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45986.582589467595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45986.582589467595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45986.582589467595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45986.582589467595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45986.582589467595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45986.582589467595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45986.582589467595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45986.582589467595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45986.582589467595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45986.582589467595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45986.582589467595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45986.582589467595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45986.582589467595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45986.582589467595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45986.582589467595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45986.582589467595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45986.582589467595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45986.582589467595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45986.582589467595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45986.582589467595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45986.582589467595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45986.582589467595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45986.582589467595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45986.582589467595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45986.582589467595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45986.582589467595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45986.582589467595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45986.582589467595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45986.582589467595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45986.582589467595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45986.582589467595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45986.582589467595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45986.582589467595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45986.582589467595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45986.582589467595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45986.582589467595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45986.582589467595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45986.582589467595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45986.582589467595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45986.582589467595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45986.582589467595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45986.582589467595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45986.582589467595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45986.582589467595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45986.582589467595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45986.582589467595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45986.582589467595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45986.582589467595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45986.582589467595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45986.582589467595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45986.582589467595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45986.582589467595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45986.582589467595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45986.582589467595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45986.582589467595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45986.582589467595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45986.582589467595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45986.582589467595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45986.582589467595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45986.582589467595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45986.582589467595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45986.582589467595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45986.582589467595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45986.582589467595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45986.582589467595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45986.582589467595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45986.582589467595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45986.582589467595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45986.582589467595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45986.582589467595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45986.582589467595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45986.582589467595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45986.582589467595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45986.582589467595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45986.582589467595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45986.582589467595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45986.582589467595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45986.582589467595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45986.582589467595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45986.582589467595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45986.582589467595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45986.582589467595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45986.582589467595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45986.582589467595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45986.582589467595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45986.582589467595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45986.582589467595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45986.582589467595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45986.582589467595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45986.582589467595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45986.582589467595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45986.582589467595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45986.582589467595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45986.582589467595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45986.582589467595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45986.582589467595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45986.582589467595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45986.582589467595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45986.582589467595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45986.582589467595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45986.582589467595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45986.582589467595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45986.582589467595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45986.582589467595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45986.582589467595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45986.582589467595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45986.582589467595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45986.582589467595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45986.582589467595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45986.582589467595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45986.582589467595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45986.582589467595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45986.582589467595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45986.582589467595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45986.582589467595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45986.582589467595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45986.582589467595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45986.582589467595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45986.582589467595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45986.582589467595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45986.582589467595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45986.582589467595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45986.582589467595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45986.582589467595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45986.582589467595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45986.582589467595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45986.582589467595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45986.582589467595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45986.582589467595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45986.582589467595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45986.582589467595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45986.582589467595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45986.582589467595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45986.582589467595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45986.582589467595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45986.582589467595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45986.582589467595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45986.582589467595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45986.582589467595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45986.582589467595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45986.582589467595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45986.582589467595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45986.582589467595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45986.582589467595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45986.582589467595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45986.582589467595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45986.582589467595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45986.582589467595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45986.582589467595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45986.582589467595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45986.582589467595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45986.582589467595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45986.582589467595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45986.582589467595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45986.582589467595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45986.582589467595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45986.582589467595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45986.582589467595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45986.582589467595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45986.582589467595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45986.582589467595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45986.582589467595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45986.582589467595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45986.582589467595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45986.582589467595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45986.582589467595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45986.582589467595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45986.582589467595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45986.582589467595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45986.582589467595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45986.582589467595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45986.582589467595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45986.582589467595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45986.582589467595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45986.582589467595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45986.582589467595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45986.582589467595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45986.582589467595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45986.582589467595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45986.582589467595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45986.582589467595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45986.582589467595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45986.582589467595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45986.582589467595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45986.582589467595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45986.582589467595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8"/>
  <sheetViews>
    <sheetView tabSelected="1" workbookViewId="0">
      <selection activeCell="A4" sqref="A4: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283.10187187499832</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6" ca="1" si="0">IFERROR(NOW()-F3,"")</f>
        <v>7.7161226850876119E-2</v>
      </c>
      <c r="H3" s="95">
        <v>45986.491238425922</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37955</v>
      </c>
      <c r="E4" s="94" t="s">
        <v>39021</v>
      </c>
      <c r="F4" s="95"/>
      <c r="G4" s="96">
        <f t="shared" ca="1" si="0"/>
        <v>45986.582589467595</v>
      </c>
      <c r="H4" s="95">
        <v>45986.55023148148</v>
      </c>
      <c r="I4" s="113" t="str">
        <f>IFERROR(VLOOKUP(D4,DB!A:F,6,0),"")</f>
        <v>SCECO</v>
      </c>
      <c r="J4" s="113" t="str">
        <f>IFERROR(VLOOKUP(D4,DB!A:G,7,0),"")</f>
        <v>Good</v>
      </c>
      <c r="K4" s="97" t="s">
        <v>39117</v>
      </c>
      <c r="L4" s="91" t="str">
        <f>IFERROR(VLOOKUP(D4,DB!A:I,9,0),"")</f>
        <v>Latis</v>
      </c>
    </row>
    <row r="5" spans="1:16" ht="15" customHeight="1">
      <c r="A5" s="113" t="s">
        <v>39116</v>
      </c>
      <c r="B5" s="113" t="str">
        <f>IFERROR(VLOOKUP(D5,DB!A:K,11,0),"")</f>
        <v>R4</v>
      </c>
      <c r="C5" s="93">
        <v>1</v>
      </c>
      <c r="D5" s="91" t="s">
        <v>37290</v>
      </c>
      <c r="E5" s="94" t="s">
        <v>39021</v>
      </c>
      <c r="F5" s="95"/>
      <c r="G5" s="96">
        <f t="shared" ca="1" si="0"/>
        <v>45986.582589467595</v>
      </c>
      <c r="H5" s="95">
        <v>45986.552870370368</v>
      </c>
      <c r="I5" s="113" t="str">
        <f>IFERROR(VLOOKUP(D5,DB!A:F,6,0),"")</f>
        <v>SCECO</v>
      </c>
      <c r="J5" s="113" t="str">
        <f>IFERROR(VLOOKUP(D5,DB!A:G,7,0),"")</f>
        <v>Dead</v>
      </c>
      <c r="K5" s="97" t="s">
        <v>39118</v>
      </c>
      <c r="L5" s="91" t="str">
        <f>IFERROR(VLOOKUP(D5,DB!A:I,9,0),"")</f>
        <v>Latis</v>
      </c>
    </row>
    <row r="6" spans="1:16" ht="15" customHeight="1">
      <c r="A6" s="113"/>
      <c r="B6" s="113" t="str">
        <f>IFERROR(VLOOKUP(D6,DB!A:K,11,0),"")</f>
        <v/>
      </c>
      <c r="C6" s="93"/>
      <c r="D6" s="91"/>
      <c r="E6" s="94"/>
      <c r="F6" s="95"/>
      <c r="G6" s="96">
        <f t="shared" ca="1" si="0"/>
        <v>45986.582589467595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45986.582589467595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45986.582589467595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45986.582589467595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45986.582589467595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45986.582589467595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45986.582589467595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45986.582589467595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45986.582589467595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45986.582589467595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45986.582589467595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45986.582589467595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45986.582589467595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45986.582589467595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45986.582589467595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45986.582589467595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45986.582589467595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45986.582589467595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45986.582589467595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45986.582589467595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45986.582589467595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45986.582589467595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45986.582589467595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45986.582589467595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45986.582589467595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45986.582589467595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45986.582589467595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45986.582589467595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45986.582589467595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45986.582589467595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45986.582589467595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45986.582589467595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45986.582589467595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45986.582589467595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45986.582589467595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45986.582589467595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45986.582589467595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45986.582589467595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45986.582589467595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45986.582589467595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45986.582589467595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45986.582589467595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45986.582589467595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45986.582589467595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45986.582589467595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45986.582589467595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45986.582589467595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45986.582589467595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45986.582589467595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45986.582589467595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45986.582589467595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45986.582589467595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45986.582589467595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45986.582589467595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45986.582589467595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45986.582589467595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45986.582589467595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45986.582589467595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45986.582589467595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45986.582589467595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45986.582589467595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45986.582589467595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45986.582589467595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45986.582589467595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45986.582589467595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45986.582589467595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45986.582589467595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45986.582589467595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45986.582589467595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45986.582589467595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45986.582589467595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45986.582589467595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45986.582589467595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45986.582589467595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45986.582589467595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45986.582589467595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45986.582589467595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45986.582589467595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45986.582589467595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45986.582589467595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45986.582589467595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45986.582589467595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45986.582589467595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45986.582589467595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45986.582589467595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45986.582589467595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45986.582589467595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45986.582589467595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45986.582589467595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45986.582589467595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45986.582589467595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45986.582589467595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45986.582589467595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45986.582589467595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45986.582589467595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45986.582589467595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45986.582589467595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45986.582589467595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45986.582589467595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45986.582589467595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45986.582589467595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45986.582589467595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45986.582589467595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45986.582589467595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45986.582589467595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45986.582589467595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45986.582589467595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45986.582589467595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45986.582589467595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45986.582589467595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45986.582589467595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45986.582589467595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45986.582589467595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45986.582589467595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45986.582589467595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45986.582589467595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45986.582589467595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45986.582589467595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45986.582589467595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45986.582589467595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45986.582589467595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45986.582589467595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45986.582589467595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45986.582589467595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45986.582589467595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45986.582589467595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45986.582589467595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45986.582589467595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45986.582589467595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45986.582589467595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45986.582589467595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45986.582589467595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45986.582589467595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45986.582589467595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45986.582589467595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45986.582589467595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45986.582589467595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45986.582589467595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45986.582589467595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45986.582589467595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45986.582589467595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45986.582589467595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45986.582589467595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45986.582589467595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45986.582589467595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45986.582589467595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45986.582589467595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45986.582589467595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45986.582589467595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45986.582589467595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45986.582589467595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45986.582589467595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45986.582589467595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45986.582589467595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45986.582589467595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45986.582589467595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45986.582589467595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45986.582589467595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45986.582589467595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45986.582589467595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45986.582589467595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45986.582589467595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45986.582589467595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45986.582589467595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45986.582589467595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45986.582589467595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45986.582589467595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45986.582589467595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45986.582589467595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45986.582589467595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45986.582589467595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45986.582589467595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45986.582589467595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45986.582589467595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45986.582589467595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45986.582589467595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45986.582589467595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45986.582589467595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45986.582589467595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45986.582589467595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45986.582589467595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45986.582589467595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45986.582589467595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45986.582589467595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45986.582589467595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45986.582589467595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45986.582589467595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45986.582589467595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45986.582589467595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45986.582589467595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45986.582589467595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45986.582589467595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45986.582589467595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45986.582589467595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45986.582589467595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45986.582589467595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45986.582589467595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45986.582589467595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45986.582589467595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45986.582589467595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45986.582589467595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45986.582589467595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45986.582589467595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45986.582589467595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45986.582589467595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45986.582589467595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45986.582589467595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45986.582589467595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45986.582589467595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45986.582589467595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45986.582589467595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45986.582589467595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45986.582589467595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45986.582589467595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45986.582589467595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45986.582589467595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45986.582589467595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45986.582589467595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45986.582589467595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45986.582589467595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45986.582589467595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45986.582589467595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45986.582589467595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45986.582589467595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45986.582589467595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45986.582589467595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45986.582589467595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45986.582589467595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45986.582589467595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45986.582589467595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45986.582589467595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45986.582589467595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45986.582589467595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45986.582589467595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45986.582589467595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45986.582589467595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45986.582589467595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45986.582589467595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45986.582589467595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45986.582589467595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45986.582589467595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45986.582589467595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45986.582589467595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45986.582589467595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45986.582589467595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45986.582589467595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45986.582589467595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45986.582589467595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45986.582589467595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45986.582589467595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45986.582589467595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45986.582589467595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45986.582589467595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45986.582589467595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45986.582589467595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45986.582589467595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45986.582589467595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45986.582589467595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45986.582589467595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45986.582589467595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45986.582589467595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45986.582589467595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45986.582589467595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45986.582589467595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45986.582589467595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45986.582589467595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45986.582589467595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45986.582589467595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45986.582589467595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45986.582589467595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45986.582589467595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45986.582589467595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45986.582589467595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45986.582589467595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45986.582589467595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45986.582589467595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45986.582589467595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45986.582589467595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45986.582589467595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45986.582589467595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45986.582589467595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45986.582589467595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45986.582589467595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45986.582589467595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45986.582589467595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45986.582589467595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45986.582589467595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45986.582589467595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45986.582589467595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45986.582589467595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45986.582589467595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45986.582589467595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45986.582589467595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45986.582589467595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45986.582589467595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45986.582589467595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45986.582589467595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45986.582589467595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45986.582589467595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45986.582589467595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45986.582589467595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45986.582589467595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45986.582589467595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45986.582589467595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45986.582589467595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45986.582589467595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45986.582589467595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58" ca="1" si="5">IFERROR(NOW()-F313,"")</f>
        <v>45986.582589467595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45986.582589467595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45986.582589467595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45986.582589467595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45986.582589467595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45986.582589467595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45986.582589467595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45986.582589467595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45986.582589467595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45986.582589467595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45986.582589467595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45986.582589467595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45986.582589467595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45986.582589467595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45986.582589467595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45986.582589467595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45986.582589467595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45986.582589467595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45986.582589467595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45986.582589467595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45986.582589467595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45986.582589467595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45986.582589467595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45986.582589467595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45986.582589467595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45986.582589467595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45986.582589467595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45986.582589467595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45986.582589467595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45986.582589467595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45986.582589467595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45986.582589467595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45986.582589467595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45986.582589467595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45986.582589467595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45986.582589467595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45986.582589467595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45986.582589467595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45986.582589467595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45986.582589467595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45986.582589467595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45986.582589467595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45986.582589467595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45986.582589467595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45986.582589467595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45986.582589467595</v>
      </c>
      <c r="H358" s="95"/>
      <c r="I358" s="113" t="str">
        <f>IFERROR(VLOOKUP(D358,DB!A:F,6,0),"")</f>
        <v/>
      </c>
      <c r="J358" s="113" t="str">
        <f>IFERROR(VLOOKUP(D358,DB!A:G,7,0),"")</f>
        <v/>
      </c>
      <c r="K358" s="97"/>
      <c r="L358" s="91" t="str">
        <f>IFERROR(VLOOKUP(D358,DB!A:I,9,0),"")</f>
        <v/>
      </c>
    </row>
  </sheetData>
  <dataValidations count="2">
    <dataValidation allowBlank="1" showInputMessage="1" showErrorMessage="1" sqref="E1" xr:uid="{A4F81451-56CC-4543-9497-104C4E44EE4B}"/>
    <dataValidation type="list" allowBlank="1" showInputMessage="1" showErrorMessage="1" sqref="E2:E3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94.750529282406205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60.39371215277788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37.921478356482112</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5.2092908564809477</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0.19070289352384862</v>
      </c>
      <c r="H6" s="122">
        <v>45986.386099537034</v>
      </c>
      <c r="I6" s="109" t="str">
        <f>IFERROR(VLOOKUP(D6,DB!A:F,6,0),"")</f>
        <v>SCECO</v>
      </c>
      <c r="J6" s="109" t="str">
        <f>IFERROR(VLOOKUP(D6,DB!A:G,7,0),"")</f>
        <v>Haj Removal</v>
      </c>
      <c r="K6" s="109" t="s">
        <v>39128</v>
      </c>
      <c r="L6" s="109" t="str">
        <f>IFERROR(VLOOKUP(D6,DB!A:I,9,0),"")</f>
        <v>Latis</v>
      </c>
    </row>
    <row r="7" spans="1:13">
      <c r="A7" s="109"/>
      <c r="B7" s="109" t="str">
        <f>IFERROR(VLOOKUP(D7,DB!A:K,11,0),"")</f>
        <v/>
      </c>
      <c r="C7" s="109"/>
      <c r="D7"/>
      <c r="E7" s="109"/>
      <c r="F7" s="109"/>
      <c r="G7" s="111">
        <f ca="1">IFERROR(NOW()-F7,"")</f>
        <v>45986.582589467595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45986.582589467595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45986.582589467595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45986.582589467595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45986.582589467595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45986.582589467595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45986.582589467595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45986.582589467595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45986.582589467595</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45986.582589467595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45986.582589467595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45986.582589467595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45986.582589467595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45986.582589467595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45986.582589467595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45986.582589467595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45986.582589467595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45986.582589467595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45986.582589467595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45986.582589467595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45986.582589467595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45986.582589467595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45986.582589467595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45986.582589467595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45986.582589467595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45986.582589467595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45986.582589467595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45986.582589467595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45986.582589467595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45986.582589467595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45986.582589467595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45986.582589467595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45986.582589467595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45986.582589467595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45986.582589467595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45986.582589467595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45986.582589467595</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39129</v>
      </c>
      <c r="B2" s="137" t="s">
        <v>5398</v>
      </c>
      <c r="C2" s="138">
        <v>3</v>
      </c>
      <c r="D2" s="137" t="s">
        <v>29367</v>
      </c>
      <c r="E2" s="109" t="s">
        <v>39021</v>
      </c>
      <c r="F2" s="139">
        <v>45986.49559027778</v>
      </c>
      <c r="G2" s="75">
        <f ca="1">IFERROR(NOW()-F2,"-")</f>
        <v>8.6999189814378042E-2</v>
      </c>
      <c r="H2" s="139">
        <v>45986.448425925926</v>
      </c>
      <c r="I2" s="137" t="str">
        <f>IFERROR(VLOOKUP(D2,DB!A:F,6,0),"")</f>
        <v>SCECO</v>
      </c>
      <c r="J2" s="137" t="str">
        <f>IFERROR(VLOOKUP(D2,DB!A:G,7,0),"")</f>
        <v>Dead+No BB Design</v>
      </c>
      <c r="K2" s="140" t="s">
        <v>39130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45986.582589467595</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45986.582589467595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45986.582589467595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45986.582589467595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45986.582589467595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45986.582589467595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45986.582589467595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45986.582589467595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45986.582589467595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45986.582589467595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45986.582589467595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45986.582589467595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45986.582589467595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45986.582589467595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45986.582589467595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45986.582589467595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45986.582589467595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45986.582589467595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45986.582589467595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45986.582589467595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45986.582589467595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45986.582589467595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45986.582589467595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45986.582589467595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45986.582589467595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45986.582589467595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45986.582589467595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45986.582589467595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45986.582589467595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45986.582589467595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45986.582589467595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45986.582589467595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45986.582589467595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45986.582589467595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45986.582589467595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45986.582589467595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45986.582589467595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45986.582589467595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2025-11-25T11:00:04Z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